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radim.slama\Dokumenty\PROJEKTY\KŘÍDLOVICKÁ\Křídlovická 54 byt 2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Pol'!$A$1:$X$225</definedName>
    <definedName name="_xlnm.Print_Area" localSheetId="4">'1 2 Pol'!$A$1:$X$94</definedName>
    <definedName name="_xlnm.Print_Area" localSheetId="5">'1 3 Pol'!$A$1:$X$76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66" i="14"/>
  <c r="G9" i="14"/>
  <c r="M9" i="14" s="1"/>
  <c r="I9" i="14"/>
  <c r="I8" i="14" s="1"/>
  <c r="K9" i="14"/>
  <c r="K8" i="14" s="1"/>
  <c r="O9" i="14"/>
  <c r="Q9" i="14"/>
  <c r="V9" i="14"/>
  <c r="V8" i="14" s="1"/>
  <c r="G10" i="14"/>
  <c r="I10" i="14"/>
  <c r="K10" i="14"/>
  <c r="M10" i="14"/>
  <c r="O10" i="14"/>
  <c r="Q10" i="14"/>
  <c r="V10" i="14"/>
  <c r="G11" i="14"/>
  <c r="G8" i="14" s="1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O8" i="14" s="1"/>
  <c r="Q15" i="14"/>
  <c r="V15" i="14"/>
  <c r="G16" i="14"/>
  <c r="M16" i="14" s="1"/>
  <c r="I16" i="14"/>
  <c r="K16" i="14"/>
  <c r="O16" i="14"/>
  <c r="Q16" i="14"/>
  <c r="Q8" i="14" s="1"/>
  <c r="V16" i="14"/>
  <c r="G18" i="14"/>
  <c r="I18" i="14"/>
  <c r="I17" i="14" s="1"/>
  <c r="K18" i="14"/>
  <c r="M18" i="14"/>
  <c r="O18" i="14"/>
  <c r="Q18" i="14"/>
  <c r="V18" i="14"/>
  <c r="G19" i="14"/>
  <c r="M19" i="14" s="1"/>
  <c r="I19" i="14"/>
  <c r="K19" i="14"/>
  <c r="K17" i="14" s="1"/>
  <c r="O19" i="14"/>
  <c r="O17" i="14" s="1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M24" i="14" s="1"/>
  <c r="I24" i="14"/>
  <c r="K24" i="14"/>
  <c r="O24" i="14"/>
  <c r="Q24" i="14"/>
  <c r="Q17" i="14" s="1"/>
  <c r="V24" i="14"/>
  <c r="G25" i="14"/>
  <c r="M25" i="14" s="1"/>
  <c r="I25" i="14"/>
  <c r="K25" i="14"/>
  <c r="O25" i="14"/>
  <c r="Q25" i="14"/>
  <c r="V25" i="14"/>
  <c r="V17" i="14" s="1"/>
  <c r="G26" i="14"/>
  <c r="I26" i="14"/>
  <c r="K26" i="14"/>
  <c r="M26" i="14"/>
  <c r="O26" i="14"/>
  <c r="Q26" i="14"/>
  <c r="V26" i="14"/>
  <c r="G27" i="14"/>
  <c r="M27" i="14" s="1"/>
  <c r="I27" i="14"/>
  <c r="K27" i="14"/>
  <c r="O27" i="14"/>
  <c r="Q27" i="14"/>
  <c r="V27" i="14"/>
  <c r="G29" i="14"/>
  <c r="M29" i="14" s="1"/>
  <c r="I29" i="14"/>
  <c r="K29" i="14"/>
  <c r="K28" i="14" s="1"/>
  <c r="O29" i="14"/>
  <c r="O28" i="14" s="1"/>
  <c r="Q29" i="14"/>
  <c r="V29" i="14"/>
  <c r="V28" i="14" s="1"/>
  <c r="G31" i="14"/>
  <c r="I31" i="14"/>
  <c r="K31" i="14"/>
  <c r="M31" i="14"/>
  <c r="O31" i="14"/>
  <c r="Q31" i="14"/>
  <c r="Q28" i="14" s="1"/>
  <c r="V31" i="14"/>
  <c r="G32" i="14"/>
  <c r="I32" i="14"/>
  <c r="K32" i="14"/>
  <c r="M32" i="14"/>
  <c r="O32" i="14"/>
  <c r="Q32" i="14"/>
  <c r="V32" i="14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I35" i="14"/>
  <c r="K35" i="14"/>
  <c r="M35" i="14"/>
  <c r="O35" i="14"/>
  <c r="Q35" i="14"/>
  <c r="V35" i="14"/>
  <c r="G36" i="14"/>
  <c r="M36" i="14" s="1"/>
  <c r="I36" i="14"/>
  <c r="K36" i="14"/>
  <c r="O36" i="14"/>
  <c r="Q36" i="14"/>
  <c r="V36" i="14"/>
  <c r="G37" i="14"/>
  <c r="M37" i="14" s="1"/>
  <c r="I37" i="14"/>
  <c r="I28" i="14" s="1"/>
  <c r="K37" i="14"/>
  <c r="O37" i="14"/>
  <c r="Q37" i="14"/>
  <c r="V37" i="14"/>
  <c r="G38" i="14"/>
  <c r="M38" i="14" s="1"/>
  <c r="I38" i="14"/>
  <c r="K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M41" i="14" s="1"/>
  <c r="I41" i="14"/>
  <c r="K41" i="14"/>
  <c r="O41" i="14"/>
  <c r="Q41" i="14"/>
  <c r="V41" i="14"/>
  <c r="G42" i="14"/>
  <c r="M42" i="14" s="1"/>
  <c r="I42" i="14"/>
  <c r="K42" i="14"/>
  <c r="O42" i="14"/>
  <c r="Q42" i="14"/>
  <c r="V42" i="14"/>
  <c r="G43" i="14"/>
  <c r="I43" i="14"/>
  <c r="K43" i="14"/>
  <c r="M43" i="14"/>
  <c r="O43" i="14"/>
  <c r="Q43" i="14"/>
  <c r="V43" i="14"/>
  <c r="G44" i="14"/>
  <c r="M44" i="14" s="1"/>
  <c r="I44" i="14"/>
  <c r="K44" i="14"/>
  <c r="O44" i="14"/>
  <c r="Q44" i="14"/>
  <c r="V44" i="14"/>
  <c r="G45" i="14"/>
  <c r="M45" i="14" s="1"/>
  <c r="I45" i="14"/>
  <c r="K45" i="14"/>
  <c r="O45" i="14"/>
  <c r="Q45" i="14"/>
  <c r="V45" i="14"/>
  <c r="G47" i="14"/>
  <c r="I47" i="14"/>
  <c r="K47" i="14"/>
  <c r="M47" i="14"/>
  <c r="M46" i="14" s="1"/>
  <c r="O47" i="14"/>
  <c r="Q47" i="14"/>
  <c r="V47" i="14"/>
  <c r="V46" i="14" s="1"/>
  <c r="G48" i="14"/>
  <c r="I48" i="14"/>
  <c r="K48" i="14"/>
  <c r="M48" i="14"/>
  <c r="O48" i="14"/>
  <c r="O46" i="14" s="1"/>
  <c r="Q48" i="14"/>
  <c r="V48" i="14"/>
  <c r="G49" i="14"/>
  <c r="I49" i="14"/>
  <c r="K49" i="14"/>
  <c r="M49" i="14"/>
  <c r="O49" i="14"/>
  <c r="Q49" i="14"/>
  <c r="Q46" i="14" s="1"/>
  <c r="V49" i="14"/>
  <c r="G50" i="14"/>
  <c r="M50" i="14" s="1"/>
  <c r="I50" i="14"/>
  <c r="K50" i="14"/>
  <c r="O50" i="14"/>
  <c r="Q50" i="14"/>
  <c r="V50" i="14"/>
  <c r="G51" i="14"/>
  <c r="I51" i="14"/>
  <c r="K51" i="14"/>
  <c r="M51" i="14"/>
  <c r="O51" i="14"/>
  <c r="Q51" i="14"/>
  <c r="V51" i="14"/>
  <c r="G52" i="14"/>
  <c r="M52" i="14" s="1"/>
  <c r="I52" i="14"/>
  <c r="K52" i="14"/>
  <c r="O52" i="14"/>
  <c r="Q52" i="14"/>
  <c r="V52" i="14"/>
  <c r="G53" i="14"/>
  <c r="M53" i="14" s="1"/>
  <c r="I53" i="14"/>
  <c r="I46" i="14" s="1"/>
  <c r="K53" i="14"/>
  <c r="O53" i="14"/>
  <c r="Q53" i="14"/>
  <c r="V53" i="14"/>
  <c r="G54" i="14"/>
  <c r="M54" i="14" s="1"/>
  <c r="I54" i="14"/>
  <c r="K54" i="14"/>
  <c r="K46" i="14" s="1"/>
  <c r="O54" i="14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I57" i="14"/>
  <c r="K57" i="14"/>
  <c r="M57" i="14"/>
  <c r="O57" i="14"/>
  <c r="Q57" i="14"/>
  <c r="V57" i="14"/>
  <c r="G58" i="14"/>
  <c r="I58" i="14"/>
  <c r="O58" i="14"/>
  <c r="Q58" i="14"/>
  <c r="V58" i="14"/>
  <c r="G59" i="14"/>
  <c r="I59" i="14"/>
  <c r="K59" i="14"/>
  <c r="K58" i="14" s="1"/>
  <c r="M59" i="14"/>
  <c r="M58" i="14" s="1"/>
  <c r="O59" i="14"/>
  <c r="Q59" i="14"/>
  <c r="V59" i="14"/>
  <c r="G60" i="14"/>
  <c r="V60" i="14"/>
  <c r="G61" i="14"/>
  <c r="M61" i="14" s="1"/>
  <c r="I61" i="14"/>
  <c r="I60" i="14" s="1"/>
  <c r="K61" i="14"/>
  <c r="O61" i="14"/>
  <c r="O60" i="14" s="1"/>
  <c r="Q61" i="14"/>
  <c r="Q60" i="14" s="1"/>
  <c r="V61" i="14"/>
  <c r="G62" i="14"/>
  <c r="M62" i="14" s="1"/>
  <c r="I62" i="14"/>
  <c r="K62" i="14"/>
  <c r="K60" i="14" s="1"/>
  <c r="O62" i="14"/>
  <c r="Q62" i="14"/>
  <c r="V62" i="14"/>
  <c r="G63" i="14"/>
  <c r="I63" i="14"/>
  <c r="K63" i="14"/>
  <c r="M63" i="14"/>
  <c r="O63" i="14"/>
  <c r="Q63" i="14"/>
  <c r="V63" i="14"/>
  <c r="G64" i="14"/>
  <c r="I64" i="14"/>
  <c r="K64" i="14"/>
  <c r="M64" i="14"/>
  <c r="O64" i="14"/>
  <c r="Q64" i="14"/>
  <c r="V64" i="14"/>
  <c r="AF66" i="14"/>
  <c r="G84" i="13"/>
  <c r="G9" i="13"/>
  <c r="G8" i="13" s="1"/>
  <c r="I9" i="13"/>
  <c r="I8" i="13" s="1"/>
  <c r="K9" i="13"/>
  <c r="O9" i="13"/>
  <c r="Q9" i="13"/>
  <c r="V9" i="13"/>
  <c r="G10" i="13"/>
  <c r="M10" i="13" s="1"/>
  <c r="I10" i="13"/>
  <c r="K10" i="13"/>
  <c r="K8" i="13" s="1"/>
  <c r="O10" i="13"/>
  <c r="Q10" i="13"/>
  <c r="V10" i="13"/>
  <c r="G12" i="13"/>
  <c r="M12" i="13" s="1"/>
  <c r="I12" i="13"/>
  <c r="K12" i="13"/>
  <c r="O12" i="13"/>
  <c r="Q12" i="13"/>
  <c r="V12" i="13"/>
  <c r="G13" i="13"/>
  <c r="I13" i="13"/>
  <c r="K13" i="13"/>
  <c r="M13" i="13"/>
  <c r="O13" i="13"/>
  <c r="Q13" i="13"/>
  <c r="V13" i="13"/>
  <c r="G14" i="13"/>
  <c r="I14" i="13"/>
  <c r="K14" i="13"/>
  <c r="M14" i="13"/>
  <c r="O14" i="13"/>
  <c r="O8" i="13" s="1"/>
  <c r="Q14" i="13"/>
  <c r="V14" i="13"/>
  <c r="G15" i="13"/>
  <c r="I15" i="13"/>
  <c r="K15" i="13"/>
  <c r="M15" i="13"/>
  <c r="O15" i="13"/>
  <c r="Q15" i="13"/>
  <c r="Q8" i="13" s="1"/>
  <c r="V15" i="13"/>
  <c r="G17" i="13"/>
  <c r="I17" i="13"/>
  <c r="K17" i="13"/>
  <c r="M17" i="13"/>
  <c r="O17" i="13"/>
  <c r="Q17" i="13"/>
  <c r="V17" i="13"/>
  <c r="V8" i="13" s="1"/>
  <c r="G19" i="13"/>
  <c r="M19" i="13" s="1"/>
  <c r="I19" i="13"/>
  <c r="K19" i="13"/>
  <c r="O19" i="13"/>
  <c r="Q19" i="13"/>
  <c r="V19" i="13"/>
  <c r="G21" i="13"/>
  <c r="M21" i="13" s="1"/>
  <c r="I21" i="13"/>
  <c r="K21" i="13"/>
  <c r="O21" i="13"/>
  <c r="Q21" i="13"/>
  <c r="V21" i="13"/>
  <c r="G23" i="13"/>
  <c r="M23" i="13" s="1"/>
  <c r="I23" i="13"/>
  <c r="K23" i="13"/>
  <c r="O23" i="13"/>
  <c r="Q23" i="13"/>
  <c r="V23" i="13"/>
  <c r="G25" i="13"/>
  <c r="M25" i="13" s="1"/>
  <c r="I25" i="13"/>
  <c r="K25" i="13"/>
  <c r="O25" i="13"/>
  <c r="Q25" i="13"/>
  <c r="V25" i="13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30" i="13"/>
  <c r="I30" i="13"/>
  <c r="K30" i="13"/>
  <c r="M30" i="13"/>
  <c r="O30" i="13"/>
  <c r="Q30" i="13"/>
  <c r="V30" i="13"/>
  <c r="G32" i="13"/>
  <c r="I32" i="13"/>
  <c r="K32" i="13"/>
  <c r="M32" i="13"/>
  <c r="O32" i="13"/>
  <c r="Q32" i="13"/>
  <c r="V32" i="13"/>
  <c r="G34" i="13"/>
  <c r="M34" i="13" s="1"/>
  <c r="I34" i="13"/>
  <c r="K34" i="13"/>
  <c r="O34" i="13"/>
  <c r="Q34" i="13"/>
  <c r="V34" i="13"/>
  <c r="G35" i="13"/>
  <c r="G36" i="13"/>
  <c r="M36" i="13" s="1"/>
  <c r="I36" i="13"/>
  <c r="I35" i="13" s="1"/>
  <c r="K36" i="13"/>
  <c r="K35" i="13" s="1"/>
  <c r="O36" i="13"/>
  <c r="O35" i="13" s="1"/>
  <c r="Q36" i="13"/>
  <c r="V36" i="13"/>
  <c r="G37" i="13"/>
  <c r="M37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39" i="13"/>
  <c r="I39" i="13"/>
  <c r="K39" i="13"/>
  <c r="M39" i="13"/>
  <c r="O39" i="13"/>
  <c r="Q39" i="13"/>
  <c r="V39" i="13"/>
  <c r="G40" i="13"/>
  <c r="I40" i="13"/>
  <c r="K40" i="13"/>
  <c r="M40" i="13"/>
  <c r="O40" i="13"/>
  <c r="Q40" i="13"/>
  <c r="Q35" i="13" s="1"/>
  <c r="V40" i="13"/>
  <c r="G41" i="13"/>
  <c r="I41" i="13"/>
  <c r="K41" i="13"/>
  <c r="M41" i="13"/>
  <c r="O41" i="13"/>
  <c r="Q41" i="13"/>
  <c r="V41" i="13"/>
  <c r="V35" i="13" s="1"/>
  <c r="G43" i="13"/>
  <c r="G42" i="13" s="1"/>
  <c r="I43" i="13"/>
  <c r="I42" i="13" s="1"/>
  <c r="K43" i="13"/>
  <c r="O43" i="13"/>
  <c r="Q43" i="13"/>
  <c r="V43" i="13"/>
  <c r="G44" i="13"/>
  <c r="M44" i="13" s="1"/>
  <c r="I44" i="13"/>
  <c r="K44" i="13"/>
  <c r="K42" i="13" s="1"/>
  <c r="O44" i="13"/>
  <c r="Q44" i="13"/>
  <c r="V44" i="13"/>
  <c r="G45" i="13"/>
  <c r="M45" i="13" s="1"/>
  <c r="I45" i="13"/>
  <c r="K45" i="13"/>
  <c r="O45" i="13"/>
  <c r="Q45" i="13"/>
  <c r="V45" i="13"/>
  <c r="G46" i="13"/>
  <c r="I46" i="13"/>
  <c r="K46" i="13"/>
  <c r="M46" i="13"/>
  <c r="O46" i="13"/>
  <c r="Q46" i="13"/>
  <c r="V46" i="13"/>
  <c r="G47" i="13"/>
  <c r="I47" i="13"/>
  <c r="K47" i="13"/>
  <c r="M47" i="13"/>
  <c r="O47" i="13"/>
  <c r="O42" i="13" s="1"/>
  <c r="Q47" i="13"/>
  <c r="V47" i="13"/>
  <c r="G48" i="13"/>
  <c r="I48" i="13"/>
  <c r="K48" i="13"/>
  <c r="M48" i="13"/>
  <c r="O48" i="13"/>
  <c r="Q48" i="13"/>
  <c r="Q42" i="13" s="1"/>
  <c r="V48" i="13"/>
  <c r="G49" i="13"/>
  <c r="I49" i="13"/>
  <c r="K49" i="13"/>
  <c r="M49" i="13"/>
  <c r="O49" i="13"/>
  <c r="Q49" i="13"/>
  <c r="V49" i="13"/>
  <c r="V42" i="13" s="1"/>
  <c r="G50" i="13"/>
  <c r="M50" i="13" s="1"/>
  <c r="I50" i="13"/>
  <c r="K50" i="13"/>
  <c r="O50" i="13"/>
  <c r="Q50" i="13"/>
  <c r="V50" i="13"/>
  <c r="G51" i="13"/>
  <c r="Q51" i="13"/>
  <c r="V51" i="13"/>
  <c r="G52" i="13"/>
  <c r="M52" i="13" s="1"/>
  <c r="I52" i="13"/>
  <c r="I51" i="13" s="1"/>
  <c r="K52" i="13"/>
  <c r="K51" i="13" s="1"/>
  <c r="O52" i="13"/>
  <c r="O51" i="13" s="1"/>
  <c r="Q52" i="13"/>
  <c r="V52" i="13"/>
  <c r="G53" i="13"/>
  <c r="M53" i="13" s="1"/>
  <c r="I53" i="13"/>
  <c r="K53" i="13"/>
  <c r="O53" i="13"/>
  <c r="Q53" i="13"/>
  <c r="V53" i="13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7" i="13"/>
  <c r="I57" i="13"/>
  <c r="I56" i="13" s="1"/>
  <c r="K57" i="13"/>
  <c r="M57" i="13"/>
  <c r="O57" i="13"/>
  <c r="Q57" i="13"/>
  <c r="V57" i="13"/>
  <c r="V56" i="13" s="1"/>
  <c r="G58" i="13"/>
  <c r="M58" i="13" s="1"/>
  <c r="I58" i="13"/>
  <c r="K58" i="13"/>
  <c r="O58" i="13"/>
  <c r="Q58" i="13"/>
  <c r="V58" i="13"/>
  <c r="G59" i="13"/>
  <c r="G56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K56" i="13" s="1"/>
  <c r="O61" i="13"/>
  <c r="Q61" i="13"/>
  <c r="V61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O56" i="13" s="1"/>
  <c r="Q63" i="13"/>
  <c r="V63" i="13"/>
  <c r="G64" i="13"/>
  <c r="I64" i="13"/>
  <c r="K64" i="13"/>
  <c r="M64" i="13"/>
  <c r="O64" i="13"/>
  <c r="Q64" i="13"/>
  <c r="Q56" i="13" s="1"/>
  <c r="V64" i="13"/>
  <c r="G65" i="13"/>
  <c r="I65" i="13"/>
  <c r="K65" i="13"/>
  <c r="M65" i="13"/>
  <c r="O65" i="13"/>
  <c r="Q65" i="13"/>
  <c r="V65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I70" i="13"/>
  <c r="K70" i="13"/>
  <c r="M70" i="13"/>
  <c r="O70" i="13"/>
  <c r="Q70" i="13"/>
  <c r="V70" i="13"/>
  <c r="G71" i="13"/>
  <c r="I71" i="13"/>
  <c r="K71" i="13"/>
  <c r="M71" i="13"/>
  <c r="O71" i="13"/>
  <c r="Q71" i="13"/>
  <c r="V71" i="13"/>
  <c r="G72" i="13"/>
  <c r="I72" i="13"/>
  <c r="K72" i="13"/>
  <c r="M72" i="13"/>
  <c r="O72" i="13"/>
  <c r="Q72" i="13"/>
  <c r="V72" i="13"/>
  <c r="G73" i="13"/>
  <c r="I73" i="13"/>
  <c r="K73" i="13"/>
  <c r="M73" i="13"/>
  <c r="O73" i="13"/>
  <c r="Q73" i="13"/>
  <c r="V73" i="13"/>
  <c r="G74" i="13"/>
  <c r="M74" i="13" s="1"/>
  <c r="I74" i="13"/>
  <c r="K74" i="13"/>
  <c r="O74" i="13"/>
  <c r="Q74" i="13"/>
  <c r="V74" i="13"/>
  <c r="G75" i="13"/>
  <c r="M75" i="13" s="1"/>
  <c r="I75" i="13"/>
  <c r="K75" i="13"/>
  <c r="O75" i="13"/>
  <c r="Q75" i="13"/>
  <c r="V75" i="13"/>
  <c r="G76" i="13"/>
  <c r="M76" i="13" s="1"/>
  <c r="I76" i="13"/>
  <c r="K76" i="13"/>
  <c r="O76" i="13"/>
  <c r="Q76" i="13"/>
  <c r="V76" i="13"/>
  <c r="G77" i="13"/>
  <c r="M77" i="13" s="1"/>
  <c r="I77" i="13"/>
  <c r="K77" i="13"/>
  <c r="O77" i="13"/>
  <c r="Q77" i="13"/>
  <c r="V77" i="13"/>
  <c r="G78" i="13"/>
  <c r="I78" i="13"/>
  <c r="K78" i="13"/>
  <c r="M78" i="13"/>
  <c r="O78" i="13"/>
  <c r="Q78" i="13"/>
  <c r="V78" i="13"/>
  <c r="G79" i="13"/>
  <c r="I79" i="13"/>
  <c r="K79" i="13"/>
  <c r="M79" i="13"/>
  <c r="O79" i="13"/>
  <c r="Q79" i="13"/>
  <c r="V79" i="13"/>
  <c r="G80" i="13"/>
  <c r="I80" i="13"/>
  <c r="K80" i="13"/>
  <c r="M80" i="13"/>
  <c r="O80" i="13"/>
  <c r="Q80" i="13"/>
  <c r="V80" i="13"/>
  <c r="G81" i="13"/>
  <c r="I81" i="13"/>
  <c r="K81" i="13"/>
  <c r="M81" i="13"/>
  <c r="O81" i="13"/>
  <c r="Q81" i="13"/>
  <c r="V81" i="13"/>
  <c r="G82" i="13"/>
  <c r="M82" i="13" s="1"/>
  <c r="I82" i="13"/>
  <c r="K82" i="13"/>
  <c r="O82" i="13"/>
  <c r="Q82" i="13"/>
  <c r="V82" i="13"/>
  <c r="AE84" i="13"/>
  <c r="AF84" i="13"/>
  <c r="G215" i="12"/>
  <c r="BA122" i="12"/>
  <c r="Q8" i="12"/>
  <c r="V8" i="12"/>
  <c r="G9" i="12"/>
  <c r="I9" i="12"/>
  <c r="I8" i="12" s="1"/>
  <c r="K9" i="12"/>
  <c r="M9" i="12"/>
  <c r="O9" i="12"/>
  <c r="O8" i="12" s="1"/>
  <c r="Q9" i="12"/>
  <c r="V9" i="12"/>
  <c r="G11" i="12"/>
  <c r="G8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K8" i="12" s="1"/>
  <c r="O15" i="12"/>
  <c r="Q15" i="12"/>
  <c r="V15" i="12"/>
  <c r="G17" i="12"/>
  <c r="I17" i="12"/>
  <c r="K17" i="12"/>
  <c r="M17" i="12"/>
  <c r="O17" i="12"/>
  <c r="Q17" i="12"/>
  <c r="V17" i="12"/>
  <c r="G20" i="12"/>
  <c r="O20" i="12"/>
  <c r="V20" i="12"/>
  <c r="G21" i="12"/>
  <c r="M21" i="12" s="1"/>
  <c r="M20" i="12" s="1"/>
  <c r="I21" i="12"/>
  <c r="I20" i="12" s="1"/>
  <c r="K21" i="12"/>
  <c r="K20" i="12" s="1"/>
  <c r="O21" i="12"/>
  <c r="Q21" i="12"/>
  <c r="Q20" i="12" s="1"/>
  <c r="V21" i="12"/>
  <c r="G24" i="12"/>
  <c r="K24" i="12"/>
  <c r="Q24" i="12"/>
  <c r="V24" i="12"/>
  <c r="G25" i="12"/>
  <c r="I25" i="12"/>
  <c r="I24" i="12" s="1"/>
  <c r="K25" i="12"/>
  <c r="M25" i="12"/>
  <c r="M24" i="12" s="1"/>
  <c r="O25" i="12"/>
  <c r="O24" i="12" s="1"/>
  <c r="Q25" i="12"/>
  <c r="V25" i="12"/>
  <c r="G27" i="12"/>
  <c r="G28" i="12"/>
  <c r="M28" i="12" s="1"/>
  <c r="I28" i="12"/>
  <c r="I27" i="12" s="1"/>
  <c r="K28" i="12"/>
  <c r="O28" i="12"/>
  <c r="Q28" i="12"/>
  <c r="Q27" i="12" s="1"/>
  <c r="V28" i="12"/>
  <c r="V27" i="12" s="1"/>
  <c r="G31" i="12"/>
  <c r="M31" i="12" s="1"/>
  <c r="I31" i="12"/>
  <c r="K31" i="12"/>
  <c r="K27" i="12" s="1"/>
  <c r="O31" i="12"/>
  <c r="Q31" i="12"/>
  <c r="V31" i="12"/>
  <c r="G35" i="12"/>
  <c r="I35" i="12"/>
  <c r="K35" i="12"/>
  <c r="M35" i="12"/>
  <c r="O35" i="12"/>
  <c r="Q35" i="12"/>
  <c r="V35" i="12"/>
  <c r="G43" i="12"/>
  <c r="I43" i="12"/>
  <c r="K43" i="12"/>
  <c r="M43" i="12"/>
  <c r="O43" i="12"/>
  <c r="O27" i="12" s="1"/>
  <c r="Q43" i="12"/>
  <c r="V43" i="12"/>
  <c r="G45" i="12"/>
  <c r="M45" i="12" s="1"/>
  <c r="I45" i="12"/>
  <c r="K45" i="12"/>
  <c r="O45" i="12"/>
  <c r="Q45" i="12"/>
  <c r="V45" i="12"/>
  <c r="Q51" i="12"/>
  <c r="V51" i="12"/>
  <c r="G52" i="12"/>
  <c r="I52" i="12"/>
  <c r="I51" i="12" s="1"/>
  <c r="K52" i="12"/>
  <c r="M52" i="12"/>
  <c r="O52" i="12"/>
  <c r="O51" i="12" s="1"/>
  <c r="Q52" i="12"/>
  <c r="V52" i="12"/>
  <c r="G54" i="12"/>
  <c r="G51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8" i="12"/>
  <c r="M58" i="12" s="1"/>
  <c r="I58" i="12"/>
  <c r="K58" i="12"/>
  <c r="K51" i="12" s="1"/>
  <c r="O58" i="12"/>
  <c r="Q58" i="12"/>
  <c r="V58" i="12"/>
  <c r="K60" i="12"/>
  <c r="M60" i="12"/>
  <c r="Q60" i="12"/>
  <c r="G61" i="12"/>
  <c r="G60" i="12" s="1"/>
  <c r="I61" i="12"/>
  <c r="I60" i="12" s="1"/>
  <c r="K61" i="12"/>
  <c r="M61" i="12"/>
  <c r="O61" i="12"/>
  <c r="O60" i="12" s="1"/>
  <c r="Q61" i="12"/>
  <c r="V61" i="12"/>
  <c r="V60" i="12" s="1"/>
  <c r="G62" i="12"/>
  <c r="I62" i="12"/>
  <c r="O62" i="12"/>
  <c r="Q62" i="12"/>
  <c r="G63" i="12"/>
  <c r="I63" i="12"/>
  <c r="K63" i="12"/>
  <c r="K62" i="12" s="1"/>
  <c r="M63" i="12"/>
  <c r="M62" i="12" s="1"/>
  <c r="O63" i="12"/>
  <c r="Q63" i="12"/>
  <c r="V63" i="12"/>
  <c r="V62" i="12" s="1"/>
  <c r="V65" i="12"/>
  <c r="G66" i="12"/>
  <c r="G65" i="12" s="1"/>
  <c r="I66" i="12"/>
  <c r="K66" i="12"/>
  <c r="O66" i="12"/>
  <c r="O65" i="12" s="1"/>
  <c r="Q66" i="12"/>
  <c r="Q65" i="12" s="1"/>
  <c r="V66" i="12"/>
  <c r="G68" i="12"/>
  <c r="M68" i="12" s="1"/>
  <c r="I68" i="12"/>
  <c r="I65" i="12" s="1"/>
  <c r="K68" i="12"/>
  <c r="O68" i="12"/>
  <c r="Q68" i="12"/>
  <c r="V68" i="12"/>
  <c r="G69" i="12"/>
  <c r="I69" i="12"/>
  <c r="K69" i="12"/>
  <c r="K65" i="12" s="1"/>
  <c r="M69" i="12"/>
  <c r="O69" i="12"/>
  <c r="Q69" i="12"/>
  <c r="V69" i="12"/>
  <c r="G70" i="12"/>
  <c r="I70" i="12"/>
  <c r="K70" i="12"/>
  <c r="M70" i="12"/>
  <c r="O70" i="12"/>
  <c r="Q70" i="12"/>
  <c r="V70" i="12"/>
  <c r="G72" i="12"/>
  <c r="M72" i="12" s="1"/>
  <c r="I72" i="12"/>
  <c r="I71" i="12" s="1"/>
  <c r="K72" i="12"/>
  <c r="K71" i="12" s="1"/>
  <c r="O72" i="12"/>
  <c r="Q72" i="12"/>
  <c r="Q71" i="12" s="1"/>
  <c r="V72" i="12"/>
  <c r="G74" i="12"/>
  <c r="I74" i="12"/>
  <c r="K74" i="12"/>
  <c r="M74" i="12"/>
  <c r="O74" i="12"/>
  <c r="Q74" i="12"/>
  <c r="V74" i="12"/>
  <c r="V71" i="12" s="1"/>
  <c r="G75" i="12"/>
  <c r="I75" i="12"/>
  <c r="K75" i="12"/>
  <c r="M75" i="12"/>
  <c r="O75" i="12"/>
  <c r="Q75" i="12"/>
  <c r="V75" i="12"/>
  <c r="G77" i="12"/>
  <c r="M77" i="12" s="1"/>
  <c r="I77" i="12"/>
  <c r="K77" i="12"/>
  <c r="O77" i="12"/>
  <c r="Q77" i="12"/>
  <c r="V77" i="12"/>
  <c r="G79" i="12"/>
  <c r="M79" i="12" s="1"/>
  <c r="I79" i="12"/>
  <c r="K79" i="12"/>
  <c r="O79" i="12"/>
  <c r="Q79" i="12"/>
  <c r="V79" i="12"/>
  <c r="G81" i="12"/>
  <c r="I81" i="12"/>
  <c r="K81" i="12"/>
  <c r="M81" i="12"/>
  <c r="O81" i="12"/>
  <c r="Q81" i="12"/>
  <c r="V81" i="12"/>
  <c r="G83" i="12"/>
  <c r="I83" i="12"/>
  <c r="K83" i="12"/>
  <c r="M83" i="12"/>
  <c r="O83" i="12"/>
  <c r="Q83" i="12"/>
  <c r="V83" i="12"/>
  <c r="G86" i="12"/>
  <c r="I86" i="12"/>
  <c r="K86" i="12"/>
  <c r="M86" i="12"/>
  <c r="O86" i="12"/>
  <c r="O71" i="12" s="1"/>
  <c r="Q86" i="12"/>
  <c r="V86" i="12"/>
  <c r="G88" i="12"/>
  <c r="M88" i="12" s="1"/>
  <c r="I88" i="12"/>
  <c r="K88" i="12"/>
  <c r="O88" i="12"/>
  <c r="Q88" i="12"/>
  <c r="V88" i="12"/>
  <c r="G91" i="12"/>
  <c r="I91" i="12"/>
  <c r="K91" i="12"/>
  <c r="M91" i="12"/>
  <c r="O91" i="12"/>
  <c r="Q91" i="12"/>
  <c r="V91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1" i="12"/>
  <c r="I101" i="12"/>
  <c r="K101" i="12"/>
  <c r="M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09" i="12"/>
  <c r="O109" i="12"/>
  <c r="V109" i="12"/>
  <c r="G110" i="12"/>
  <c r="M110" i="12" s="1"/>
  <c r="M109" i="12" s="1"/>
  <c r="I110" i="12"/>
  <c r="I109" i="12" s="1"/>
  <c r="K110" i="12"/>
  <c r="K109" i="12" s="1"/>
  <c r="O110" i="12"/>
  <c r="Q110" i="12"/>
  <c r="Q109" i="12" s="1"/>
  <c r="V110" i="12"/>
  <c r="G111" i="12"/>
  <c r="I111" i="12"/>
  <c r="K111" i="12"/>
  <c r="Q111" i="12"/>
  <c r="V111" i="12"/>
  <c r="G112" i="12"/>
  <c r="I112" i="12"/>
  <c r="K112" i="12"/>
  <c r="M112" i="12"/>
  <c r="M111" i="12" s="1"/>
  <c r="O112" i="12"/>
  <c r="O111" i="12" s="1"/>
  <c r="Q112" i="12"/>
  <c r="V112" i="12"/>
  <c r="G114" i="12"/>
  <c r="K114" i="12"/>
  <c r="O114" i="12"/>
  <c r="G115" i="12"/>
  <c r="M115" i="12" s="1"/>
  <c r="M114" i="12" s="1"/>
  <c r="I115" i="12"/>
  <c r="I114" i="12" s="1"/>
  <c r="K115" i="12"/>
  <c r="O115" i="12"/>
  <c r="Q115" i="12"/>
  <c r="Q114" i="12" s="1"/>
  <c r="V115" i="12"/>
  <c r="V114" i="12" s="1"/>
  <c r="G117" i="12"/>
  <c r="G116" i="12" s="1"/>
  <c r="I117" i="12"/>
  <c r="K117" i="12"/>
  <c r="M117" i="12"/>
  <c r="O117" i="12"/>
  <c r="Q117" i="12"/>
  <c r="V117" i="12"/>
  <c r="G118" i="12"/>
  <c r="I118" i="12"/>
  <c r="K118" i="12"/>
  <c r="M118" i="12"/>
  <c r="O118" i="12"/>
  <c r="O116" i="12" s="1"/>
  <c r="Q118" i="12"/>
  <c r="V118" i="12"/>
  <c r="G119" i="12"/>
  <c r="M119" i="12" s="1"/>
  <c r="I119" i="12"/>
  <c r="K119" i="12"/>
  <c r="O119" i="12"/>
  <c r="Q119" i="12"/>
  <c r="Q116" i="12" s="1"/>
  <c r="V119" i="12"/>
  <c r="G120" i="12"/>
  <c r="I120" i="12"/>
  <c r="K120" i="12"/>
  <c r="M120" i="12"/>
  <c r="O120" i="12"/>
  <c r="Q120" i="12"/>
  <c r="V120" i="12"/>
  <c r="V116" i="12" s="1"/>
  <c r="G121" i="12"/>
  <c r="I121" i="12"/>
  <c r="K121" i="12"/>
  <c r="M121" i="12"/>
  <c r="O121" i="12"/>
  <c r="Q121" i="12"/>
  <c r="V121" i="12"/>
  <c r="G123" i="12"/>
  <c r="M123" i="12" s="1"/>
  <c r="I123" i="12"/>
  <c r="K123" i="12"/>
  <c r="O123" i="12"/>
  <c r="Q123" i="12"/>
  <c r="V123" i="12"/>
  <c r="G124" i="12"/>
  <c r="M124" i="12" s="1"/>
  <c r="I124" i="12"/>
  <c r="I116" i="12" s="1"/>
  <c r="K124" i="12"/>
  <c r="O124" i="12"/>
  <c r="Q124" i="12"/>
  <c r="V124" i="12"/>
  <c r="G125" i="12"/>
  <c r="M125" i="12" s="1"/>
  <c r="I125" i="12"/>
  <c r="K125" i="12"/>
  <c r="K116" i="12" s="1"/>
  <c r="O125" i="12"/>
  <c r="Q125" i="12"/>
  <c r="V125" i="12"/>
  <c r="G126" i="12"/>
  <c r="I126" i="12"/>
  <c r="K126" i="12"/>
  <c r="M126" i="12"/>
  <c r="O126" i="12"/>
  <c r="Q126" i="12"/>
  <c r="V126" i="12"/>
  <c r="G127" i="12"/>
  <c r="I127" i="12"/>
  <c r="K127" i="12"/>
  <c r="M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G130" i="12"/>
  <c r="I130" i="12"/>
  <c r="K130" i="12"/>
  <c r="M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K133" i="12"/>
  <c r="G134" i="12"/>
  <c r="G133" i="12" s="1"/>
  <c r="I134" i="12"/>
  <c r="K134" i="12"/>
  <c r="M134" i="12"/>
  <c r="O134" i="12"/>
  <c r="Q134" i="12"/>
  <c r="V134" i="12"/>
  <c r="G136" i="12"/>
  <c r="I136" i="12"/>
  <c r="K136" i="12"/>
  <c r="M136" i="12"/>
  <c r="O136" i="12"/>
  <c r="O133" i="12" s="1"/>
  <c r="Q136" i="12"/>
  <c r="V136" i="12"/>
  <c r="G139" i="12"/>
  <c r="M139" i="12" s="1"/>
  <c r="I139" i="12"/>
  <c r="K139" i="12"/>
  <c r="O139" i="12"/>
  <c r="Q139" i="12"/>
  <c r="Q133" i="12" s="1"/>
  <c r="V139" i="12"/>
  <c r="G141" i="12"/>
  <c r="I141" i="12"/>
  <c r="K141" i="12"/>
  <c r="M141" i="12"/>
  <c r="O141" i="12"/>
  <c r="Q141" i="12"/>
  <c r="V141" i="12"/>
  <c r="V133" i="12" s="1"/>
  <c r="G144" i="12"/>
  <c r="I144" i="12"/>
  <c r="K144" i="12"/>
  <c r="M144" i="12"/>
  <c r="O144" i="12"/>
  <c r="Q144" i="12"/>
  <c r="V144" i="12"/>
  <c r="G146" i="12"/>
  <c r="M146" i="12" s="1"/>
  <c r="I146" i="12"/>
  <c r="K146" i="12"/>
  <c r="O146" i="12"/>
  <c r="Q146" i="12"/>
  <c r="V146" i="12"/>
  <c r="G148" i="12"/>
  <c r="M148" i="12" s="1"/>
  <c r="I148" i="12"/>
  <c r="I133" i="12" s="1"/>
  <c r="K148" i="12"/>
  <c r="O148" i="12"/>
  <c r="Q148" i="12"/>
  <c r="V148" i="12"/>
  <c r="I149" i="12"/>
  <c r="K149" i="12"/>
  <c r="G150" i="12"/>
  <c r="G149" i="12" s="1"/>
  <c r="I150" i="12"/>
  <c r="K150" i="12"/>
  <c r="M150" i="12"/>
  <c r="O150" i="12"/>
  <c r="Q150" i="12"/>
  <c r="V150" i="12"/>
  <c r="G152" i="12"/>
  <c r="I152" i="12"/>
  <c r="K152" i="12"/>
  <c r="M152" i="12"/>
  <c r="O152" i="12"/>
  <c r="O149" i="12" s="1"/>
  <c r="Q152" i="12"/>
  <c r="V152" i="12"/>
  <c r="G154" i="12"/>
  <c r="M154" i="12" s="1"/>
  <c r="I154" i="12"/>
  <c r="K154" i="12"/>
  <c r="O154" i="12"/>
  <c r="Q154" i="12"/>
  <c r="Q149" i="12" s="1"/>
  <c r="V154" i="12"/>
  <c r="G156" i="12"/>
  <c r="I156" i="12"/>
  <c r="K156" i="12"/>
  <c r="M156" i="12"/>
  <c r="O156" i="12"/>
  <c r="Q156" i="12"/>
  <c r="V156" i="12"/>
  <c r="V149" i="12" s="1"/>
  <c r="G158" i="12"/>
  <c r="I158" i="12"/>
  <c r="K158" i="12"/>
  <c r="M158" i="12"/>
  <c r="O158" i="12"/>
  <c r="Q158" i="12"/>
  <c r="V158" i="12"/>
  <c r="G161" i="12"/>
  <c r="M161" i="12" s="1"/>
  <c r="I161" i="12"/>
  <c r="K161" i="12"/>
  <c r="O161" i="12"/>
  <c r="Q161" i="12"/>
  <c r="V161" i="12"/>
  <c r="G162" i="12"/>
  <c r="I162" i="12"/>
  <c r="G163" i="12"/>
  <c r="M163" i="12" s="1"/>
  <c r="M162" i="12" s="1"/>
  <c r="I163" i="12"/>
  <c r="K163" i="12"/>
  <c r="K162" i="12" s="1"/>
  <c r="O163" i="12"/>
  <c r="Q163" i="12"/>
  <c r="V163" i="12"/>
  <c r="V162" i="12" s="1"/>
  <c r="G165" i="12"/>
  <c r="I165" i="12"/>
  <c r="K165" i="12"/>
  <c r="M165" i="12"/>
  <c r="O165" i="12"/>
  <c r="Q165" i="12"/>
  <c r="V165" i="12"/>
  <c r="G169" i="12"/>
  <c r="I169" i="12"/>
  <c r="K169" i="12"/>
  <c r="M169" i="12"/>
  <c r="O169" i="12"/>
  <c r="O162" i="12" s="1"/>
  <c r="Q169" i="12"/>
  <c r="V169" i="12"/>
  <c r="G171" i="12"/>
  <c r="M171" i="12" s="1"/>
  <c r="I171" i="12"/>
  <c r="K171" i="12"/>
  <c r="O171" i="12"/>
  <c r="Q171" i="12"/>
  <c r="Q162" i="12" s="1"/>
  <c r="V171" i="12"/>
  <c r="G173" i="12"/>
  <c r="I173" i="12"/>
  <c r="K173" i="12"/>
  <c r="M173" i="12"/>
  <c r="O173" i="12"/>
  <c r="Q173" i="12"/>
  <c r="V173" i="12"/>
  <c r="V174" i="12"/>
  <c r="G175" i="12"/>
  <c r="G174" i="12" s="1"/>
  <c r="I175" i="12"/>
  <c r="I174" i="12" s="1"/>
  <c r="K175" i="12"/>
  <c r="O175" i="12"/>
  <c r="O174" i="12" s="1"/>
  <c r="Q175" i="12"/>
  <c r="Q174" i="12" s="1"/>
  <c r="V175" i="12"/>
  <c r="G177" i="12"/>
  <c r="M177" i="12" s="1"/>
  <c r="I177" i="12"/>
  <c r="K177" i="12"/>
  <c r="O177" i="12"/>
  <c r="Q177" i="12"/>
  <c r="V177" i="12"/>
  <c r="G181" i="12"/>
  <c r="M181" i="12" s="1"/>
  <c r="I181" i="12"/>
  <c r="K181" i="12"/>
  <c r="K174" i="12" s="1"/>
  <c r="O181" i="12"/>
  <c r="Q181" i="12"/>
  <c r="V181" i="12"/>
  <c r="G183" i="12"/>
  <c r="I183" i="12"/>
  <c r="K183" i="12"/>
  <c r="M183" i="12"/>
  <c r="O183" i="12"/>
  <c r="Q183" i="12"/>
  <c r="V183" i="12"/>
  <c r="G186" i="12"/>
  <c r="I186" i="12"/>
  <c r="K186" i="12"/>
  <c r="M186" i="12"/>
  <c r="O186" i="12"/>
  <c r="Q186" i="12"/>
  <c r="V186" i="12"/>
  <c r="G188" i="12"/>
  <c r="M188" i="12" s="1"/>
  <c r="I188" i="12"/>
  <c r="K188" i="12"/>
  <c r="O188" i="12"/>
  <c r="Q188" i="12"/>
  <c r="V188" i="12"/>
  <c r="G189" i="12"/>
  <c r="I189" i="12"/>
  <c r="K189" i="12"/>
  <c r="Q189" i="12"/>
  <c r="V189" i="12"/>
  <c r="G190" i="12"/>
  <c r="I190" i="12"/>
  <c r="K190" i="12"/>
  <c r="M190" i="12"/>
  <c r="M189" i="12" s="1"/>
  <c r="O190" i="12"/>
  <c r="O189" i="12" s="1"/>
  <c r="Q190" i="12"/>
  <c r="V190" i="12"/>
  <c r="G191" i="12"/>
  <c r="O191" i="12"/>
  <c r="G192" i="12"/>
  <c r="M192" i="12" s="1"/>
  <c r="M191" i="12" s="1"/>
  <c r="I192" i="12"/>
  <c r="I191" i="12" s="1"/>
  <c r="K192" i="12"/>
  <c r="O192" i="12"/>
  <c r="Q192" i="12"/>
  <c r="Q191" i="12" s="1"/>
  <c r="V192" i="12"/>
  <c r="V191" i="12" s="1"/>
  <c r="G195" i="12"/>
  <c r="M195" i="12" s="1"/>
  <c r="I195" i="12"/>
  <c r="K195" i="12"/>
  <c r="K191" i="12" s="1"/>
  <c r="O195" i="12"/>
  <c r="Q195" i="12"/>
  <c r="V195" i="12"/>
  <c r="G197" i="12"/>
  <c r="I197" i="12"/>
  <c r="K197" i="12"/>
  <c r="M197" i="12"/>
  <c r="O197" i="12"/>
  <c r="Q197" i="12"/>
  <c r="V197" i="12"/>
  <c r="G202" i="12"/>
  <c r="M202" i="12" s="1"/>
  <c r="I202" i="12"/>
  <c r="I201" i="12" s="1"/>
  <c r="K202" i="12"/>
  <c r="K201" i="12" s="1"/>
  <c r="O202" i="12"/>
  <c r="Q202" i="12"/>
  <c r="Q201" i="12" s="1"/>
  <c r="V202" i="12"/>
  <c r="V201" i="12" s="1"/>
  <c r="G203" i="12"/>
  <c r="I203" i="12"/>
  <c r="K203" i="12"/>
  <c r="M203" i="12"/>
  <c r="O203" i="12"/>
  <c r="Q203" i="12"/>
  <c r="V203" i="12"/>
  <c r="G204" i="12"/>
  <c r="I204" i="12"/>
  <c r="K204" i="12"/>
  <c r="M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I208" i="12"/>
  <c r="K208" i="12"/>
  <c r="M208" i="12"/>
  <c r="O208" i="12"/>
  <c r="Q208" i="12"/>
  <c r="V208" i="12"/>
  <c r="G209" i="12"/>
  <c r="I209" i="12"/>
  <c r="K209" i="12"/>
  <c r="M209" i="12"/>
  <c r="O209" i="12"/>
  <c r="O201" i="12" s="1"/>
  <c r="Q209" i="12"/>
  <c r="V209" i="12"/>
  <c r="I210" i="12"/>
  <c r="O210" i="12"/>
  <c r="Q210" i="12"/>
  <c r="G211" i="12"/>
  <c r="I211" i="12"/>
  <c r="K211" i="12"/>
  <c r="K210" i="12" s="1"/>
  <c r="M211" i="12"/>
  <c r="M210" i="12" s="1"/>
  <c r="O211" i="12"/>
  <c r="Q211" i="12"/>
  <c r="V211" i="12"/>
  <c r="V210" i="12" s="1"/>
  <c r="G212" i="12"/>
  <c r="I212" i="12"/>
  <c r="K212" i="12"/>
  <c r="M212" i="12"/>
  <c r="O212" i="12"/>
  <c r="Q212" i="12"/>
  <c r="V212" i="12"/>
  <c r="G213" i="12"/>
  <c r="M213" i="12" s="1"/>
  <c r="I213" i="12"/>
  <c r="K213" i="12"/>
  <c r="O213" i="12"/>
  <c r="Q213" i="12"/>
  <c r="V213" i="12"/>
  <c r="AF215" i="12"/>
  <c r="I20" i="1"/>
  <c r="I19" i="1"/>
  <c r="I18" i="1"/>
  <c r="I17" i="1"/>
  <c r="I16" i="1"/>
  <c r="I80" i="1"/>
  <c r="J79" i="1" s="1"/>
  <c r="F44" i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H44" i="1" s="1"/>
  <c r="J76" i="1" l="1"/>
  <c r="J56" i="1"/>
  <c r="J64" i="1"/>
  <c r="J68" i="1"/>
  <c r="J72" i="1"/>
  <c r="J60" i="1"/>
  <c r="J65" i="1"/>
  <c r="J51" i="1"/>
  <c r="J78" i="1"/>
  <c r="J55" i="1"/>
  <c r="J59" i="1"/>
  <c r="J63" i="1"/>
  <c r="J67" i="1"/>
  <c r="J71" i="1"/>
  <c r="J52" i="1"/>
  <c r="J77" i="1"/>
  <c r="J53" i="1"/>
  <c r="J57" i="1"/>
  <c r="J61" i="1"/>
  <c r="J69" i="1"/>
  <c r="J73" i="1"/>
  <c r="J54" i="1"/>
  <c r="J58" i="1"/>
  <c r="J62" i="1"/>
  <c r="J66" i="1"/>
  <c r="J70" i="1"/>
  <c r="J74" i="1"/>
  <c r="A26" i="1"/>
  <c r="G26" i="1"/>
  <c r="G28" i="1"/>
  <c r="G23" i="1"/>
  <c r="M17" i="14"/>
  <c r="M28" i="14"/>
  <c r="M60" i="14"/>
  <c r="M8" i="14"/>
  <c r="AE66" i="14"/>
  <c r="G17" i="14"/>
  <c r="G46" i="14"/>
  <c r="G28" i="14"/>
  <c r="M11" i="14"/>
  <c r="M35" i="13"/>
  <c r="M51" i="13"/>
  <c r="M59" i="13"/>
  <c r="M56" i="13" s="1"/>
  <c r="M43" i="13"/>
  <c r="M42" i="13" s="1"/>
  <c r="M9" i="13"/>
  <c r="M8" i="13" s="1"/>
  <c r="M201" i="12"/>
  <c r="M149" i="12"/>
  <c r="M133" i="12"/>
  <c r="M51" i="12"/>
  <c r="M116" i="12"/>
  <c r="M71" i="12"/>
  <c r="M27" i="12"/>
  <c r="AE215" i="12"/>
  <c r="G71" i="12"/>
  <c r="M66" i="12"/>
  <c r="M65" i="12" s="1"/>
  <c r="M54" i="12"/>
  <c r="M11" i="12"/>
  <c r="M8" i="12" s="1"/>
  <c r="G210" i="12"/>
  <c r="M175" i="12"/>
  <c r="M174" i="12" s="1"/>
  <c r="G201" i="12"/>
  <c r="J75" i="1"/>
  <c r="I39" i="1"/>
  <c r="I44" i="1" s="1"/>
  <c r="I21" i="1"/>
  <c r="J28" i="1"/>
  <c r="J26" i="1"/>
  <c r="G38" i="1"/>
  <c r="F38" i="1"/>
  <c r="J23" i="1"/>
  <c r="J24" i="1"/>
  <c r="J25" i="1"/>
  <c r="J27" i="1"/>
  <c r="E24" i="1"/>
  <c r="E26" i="1"/>
  <c r="J80" i="1" l="1"/>
  <c r="A23" i="1"/>
  <c r="J42" i="1"/>
  <c r="J39" i="1"/>
  <c r="J44" i="1" s="1"/>
  <c r="J43" i="1"/>
  <c r="J41" i="1"/>
  <c r="J40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<sst xmlns="http://schemas.openxmlformats.org/spreadsheetml/2006/main" count="2109" uniqueCount="676">
  <si>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</si>
  <si>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</si>
  <si>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</si>
  <si>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</si>
  <si>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</si>
  <si>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</si>
  <si>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</si>
  <si>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</si>
  <si>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</si>
  <si>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</si>
  <si>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</si>
  <si>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</si>
  <si>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</si>
  <si>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</si>
  <si>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</si>
  <si>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</si>
  <si>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</si>
  <si>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</si>
  <si>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</si>
  <si>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</si>
  <si>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</si>
  <si>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</si>
  <si>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</si>
  <si>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</si>
  <si>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</si>
  <si>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</si>
  <si>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</si>
  <si>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</si>
  <si>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</si>
  <si>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</si>
  <si>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</si>
  <si>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</si>
  <si>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</si>
  <si>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</si>
  <si>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</si>
  <si>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</si>
  <si>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</si>
  <si>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</si>
  <si>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</si>
  <si>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</si>
  <si>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</si>
  <si>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</si>
  <si>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</si>
  <si>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2020/003_4</t>
  </si>
  <si>
    <t>Křídlovická 64 - oprava bytové jednotky č. 12</t>
  </si>
  <si>
    <t>Statutární město Brno - Statutární město Brno - MČ Brno-střed</t>
  </si>
  <si>
    <t>Dominikánská 2</t>
  </si>
  <si>
    <t>60169 Brno</t>
  </si>
  <si>
    <t>60169</t>
  </si>
  <si>
    <t>44992785</t>
  </si>
  <si>
    <t>INFRAPROJEKT s.r.o.</t>
  </si>
  <si>
    <t>Nezamyslova 2801/26</t>
  </si>
  <si>
    <t>Brno</t>
  </si>
  <si>
    <t>61500</t>
  </si>
  <si>
    <t>04476476</t>
  </si>
  <si>
    <t>CZ04476476</t>
  </si>
  <si>
    <t>Stavba</t>
  </si>
  <si>
    <t>1</t>
  </si>
  <si>
    <t xml:space="preserve">Stavební část </t>
  </si>
  <si>
    <t>2</t>
  </si>
  <si>
    <t xml:space="preserve">Elektroinstalace </t>
  </si>
  <si>
    <t>3</t>
  </si>
  <si>
    <t>ZTI, ÚT, VZT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</si>
  <si>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</si>
  <si>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</si>
  <si>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</si>
  <si>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</si>
  <si>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</si>
  <si>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</si>
  <si>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</si>
  <si>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</si>
  <si>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</si>
  <si>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</si>
  <si>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</si>
  <si>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</si>
  <si>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</si>
  <si>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</si>
  <si>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</si>
  <si>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</si>
  <si>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</si>
  <si>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</si>
  <si>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</si>
  <si>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</si>
  <si>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</si>
  <si>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</si>
  <si>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</si>
  <si>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</si>
  <si>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</si>
  <si>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</si>
  <si>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</si>
  <si>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</si>
  <si>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</si>
  <si>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</si>
  <si>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</si>
  <si>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</si>
  <si>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</si>
  <si>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</si>
  <si>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</si>
  <si>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</si>
  <si>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</si>
  <si>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</si>
  <si>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</si>
  <si>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</si>
  <si>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</si>
  <si>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</si>
  <si>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</si>
  <si>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</si>
  <si>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</si>
  <si>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</si>
  <si>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</si>
  <si>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</si>
  <si>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</si>
  <si>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</si>
  <si>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</si>
  <si>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</si>
  <si>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</si>
  <si>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</si>
  <si>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</si>
  <si>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</si>
  <si>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</si>
  <si>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</si>
  <si>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</si>
  <si>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</si>
  <si>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</si>
  <si>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</si>
  <si>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</si>
  <si>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</si>
  <si>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</si>
  <si>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</si>
  <si>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</si>
  <si>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</si>
  <si>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</si>
  <si>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</si>
  <si>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</si>
  <si>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</si>
  <si>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</si>
  <si>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</si>
  <si>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</si>
  <si>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</si>
  <si>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</si>
  <si>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</si>
  <si>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</si>
  <si>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</si>
  <si>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</si>
  <si>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</si>
  <si>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</si>
  <si>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</si>
  <si>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</si>
  <si>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</si>
  <si>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</si>
  <si>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</si>
  <si>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</si>
  <si>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340271610R00</t>
  </si>
  <si>
    <t>Zazdívka otvorů pl.do 4 m2, pórobet.tvár.,tl.10 cm</t>
  </si>
  <si>
    <t>m3</t>
  </si>
  <si>
    <t>RTS 20/ II</t>
  </si>
  <si>
    <t>RTS 20/ I</t>
  </si>
  <si>
    <t>Práce</t>
  </si>
  <si>
    <t>POL1_</t>
  </si>
  <si>
    <t>0,9*2,1*0,1</t>
  </si>
  <si>
    <t>VV</t>
  </si>
  <si>
    <t>342261113RS1</t>
  </si>
  <si>
    <t>Příčka sádrokarton. ocel.kce, 1x oplášť. tl.125 mm desky standard tl.12,5 mm, izol. minerál tl.8 cm</t>
  </si>
  <si>
    <t>m2</t>
  </si>
  <si>
    <t>(2,85+1,335)*2,69-0,7*1,97</t>
  </si>
  <si>
    <t>342255022R00</t>
  </si>
  <si>
    <t>Příčky z desek Ytong tl. 7,5 cm</t>
  </si>
  <si>
    <t>1,8*2,69*2</t>
  </si>
  <si>
    <t>342255024R00</t>
  </si>
  <si>
    <t>Příčky z desek Ytong tl. 10 cm</t>
  </si>
  <si>
    <t>(2,65+0,9*2)*2,69</t>
  </si>
  <si>
    <t>342948111R00</t>
  </si>
  <si>
    <t>Ukotvení příček k cihel.konstr. kotvami na hmožd.</t>
  </si>
  <si>
    <t>m</t>
  </si>
  <si>
    <t>Včetně dodávky kotev i spojovacího materiálu.</t>
  </si>
  <si>
    <t>POP</t>
  </si>
  <si>
    <t>2,69*5</t>
  </si>
  <si>
    <t>602011112RT3</t>
  </si>
  <si>
    <t>Omítka jádrová, ručně, tloušťka vrstvy 15 mm</t>
  </si>
  <si>
    <t>Vlastní</t>
  </si>
  <si>
    <t>Indiv</t>
  </si>
  <si>
    <t>1.02 : (0,9+0,95-0,6)*1,6</t>
  </si>
  <si>
    <t>1.03 : 1,6*2,1-0,6*1,97</t>
  </si>
  <si>
    <t>346244315R00</t>
  </si>
  <si>
    <t>Obezdívky WC modulů z desek Ytong tl. 150 mm</t>
  </si>
  <si>
    <t>0,9*1,25</t>
  </si>
  <si>
    <t>611421231RT2</t>
  </si>
  <si>
    <t>Oprava váp.omítek stropů do 10% plochy - štukových s použitím suché maltové směsi</t>
  </si>
  <si>
    <t>Včetně pomocného pracovního lešení o výšce podlahy do 1900 mm a pro zatížení do 1,5 kPa.</t>
  </si>
  <si>
    <t>51,87</t>
  </si>
  <si>
    <t>612409991RT2</t>
  </si>
  <si>
    <t>Začištění omítek kolem oken,dveří apod., s použitím suché maltové směsi</t>
  </si>
  <si>
    <t>1.02 : 0,9*2+0,95*2-0,6</t>
  </si>
  <si>
    <t>1.03 : 1,8*2+1,6*2</t>
  </si>
  <si>
    <t>1.04 : 2,65*2+0,6*2+0,6*2</t>
  </si>
  <si>
    <t>612421331RT2</t>
  </si>
  <si>
    <t>Oprava vápen.omítek stěn do 30 % pl. - štukových, s použitím suché maltové směsi</t>
  </si>
  <si>
    <t>1.01 : (1,45*2+4,885*2+0,37*2-1,335-1,22)*2,69-0,8*1,97-0,6*1,97*3-0,675*2,1</t>
  </si>
  <si>
    <t>1.02 : (0,9+0,95)*1,09</t>
  </si>
  <si>
    <t>1.03 : 1,6*0,59</t>
  </si>
  <si>
    <t>1.04 : (3,81*2+3,49-1,9)*2,69-0,6*1,97</t>
  </si>
  <si>
    <t>1.05 : (3,97*2+3,42*2)*2,69-0,7*1,97</t>
  </si>
  <si>
    <t>1.06 : (1,335+0,37+2,0)*2,69</t>
  </si>
  <si>
    <t>1.07 : (4,95*2+3,39*2-2,85)*2,69</t>
  </si>
  <si>
    <t>612474510R00</t>
  </si>
  <si>
    <t>Omítka stěn vnitřní jednovrstvá vápenocementová</t>
  </si>
  <si>
    <t>Hodnota z bývalého odkazu. : 41,72</t>
  </si>
  <si>
    <t>612481211RT2</t>
  </si>
  <si>
    <t>Montáž výztužné sítě (perlinky) do stěrky-stěny, včetně výztužné sítě a stěrkového tmelu</t>
  </si>
  <si>
    <t>1.02 : (0,95+0,9)*1,09</t>
  </si>
  <si>
    <t>1.03 : (1,8*2+1,6)*0,59</t>
  </si>
  <si>
    <t>1.04 : (1,9+2,65)*2,69</t>
  </si>
  <si>
    <t>1,0*2,2*2</t>
  </si>
  <si>
    <t>exponovaná místa : 20,0</t>
  </si>
  <si>
    <t>631343891R00</t>
  </si>
  <si>
    <t>Penetrace hloubková</t>
  </si>
  <si>
    <t>1.01, 1.02, 1.03, 1.04 : (6,22+2,51)+0,84+2,88+8,41</t>
  </si>
  <si>
    <t>632451024R00</t>
  </si>
  <si>
    <t>Vyrovnávací potěr MC 15, v pásu, tl. 50 mm</t>
  </si>
  <si>
    <t>771101116R00</t>
  </si>
  <si>
    <t>Vyrovnání podkladů samonivel. hmotou tl. do 30 mm</t>
  </si>
  <si>
    <t>585817202R</t>
  </si>
  <si>
    <t>Samonivelační podlahová hmota 2-30 mm, jednosložková</t>
  </si>
  <si>
    <t>kg</t>
  </si>
  <si>
    <t>SPCM</t>
  </si>
  <si>
    <t>Specifikace</t>
  </si>
  <si>
    <t>POL3_</t>
  </si>
  <si>
    <t>1.01, 1.02, 1.03, 1.04 : 20,86*5*1,6</t>
  </si>
  <si>
    <t>642944121RU4</t>
  </si>
  <si>
    <t>Osazení ocelových zárubní dodatečně do 2,5 m2, včetně dodávky zárubně  80x197x16 cm</t>
  </si>
  <si>
    <t>kus</t>
  </si>
  <si>
    <t>941955002R00</t>
  </si>
  <si>
    <t>Lešení lehké pomocné, výška podlahy do 1,9 m</t>
  </si>
  <si>
    <t>POL1_1</t>
  </si>
  <si>
    <t>51,67</t>
  </si>
  <si>
    <t>952901111R00</t>
  </si>
  <si>
    <t>Vyčištění budov o výšce podlaží do 4 m</t>
  </si>
  <si>
    <t>9501</t>
  </si>
  <si>
    <t>Zednické výpomoci pro řemesla</t>
  </si>
  <si>
    <t>soubor</t>
  </si>
  <si>
    <t>9502</t>
  </si>
  <si>
    <t>Průběžný úklid bytu vč. společných prostor domu - mokrou cestou</t>
  </si>
  <si>
    <t>9503</t>
  </si>
  <si>
    <t>Závěrečný úklid bytu vč. společných prostor domu</t>
  </si>
  <si>
    <t>965048515R00</t>
  </si>
  <si>
    <t>Broušení betonových povrchů do tl. 5 mm</t>
  </si>
  <si>
    <t>968061125R00</t>
  </si>
  <si>
    <t>Vyvěšení dřevěných dveřních křídel pl. do 2 m2</t>
  </si>
  <si>
    <t>968072455R00</t>
  </si>
  <si>
    <t>Vybourání kovových dveřních zárubní pl. do 2 m2</t>
  </si>
  <si>
    <t>(0,8*1,97*3)+(0,7*1,97)+(0,6*1,97*3)</t>
  </si>
  <si>
    <t>971033621R00</t>
  </si>
  <si>
    <t>Vybourání otv. zeď cihel. pl.4 m2, tl.10 cm, MVC</t>
  </si>
  <si>
    <t>1.04 : 0,6*2,69</t>
  </si>
  <si>
    <t>978011121R00</t>
  </si>
  <si>
    <t>Otlučení omítek vnitřních vápenných stropů do 10 %</t>
  </si>
  <si>
    <t>Hodnota z bývalého odkazu. : 51,87</t>
  </si>
  <si>
    <t>978013141R00</t>
  </si>
  <si>
    <t>Otlučení omítek vnitřních stěn v rozsahu do 30 %</t>
  </si>
  <si>
    <t>Hodnota z bývalého odkazu. : 134,76</t>
  </si>
  <si>
    <t>978013191R00</t>
  </si>
  <si>
    <t>Otlučení omítek vnitřních stěn v rozsahu do 100 %</t>
  </si>
  <si>
    <t>978023411R00</t>
  </si>
  <si>
    <t>Vysekání a úprava spár zdiva cihelného mimo komín.</t>
  </si>
  <si>
    <t>Hodnota z bývalého odkazu. : 4,18</t>
  </si>
  <si>
    <t>978059521R00</t>
  </si>
  <si>
    <t>Odsekání vnitřních obkladů stěn do 2 m2</t>
  </si>
  <si>
    <t>(1,47*1,8)-(2*0,6)</t>
  </si>
  <si>
    <t>1,76*1,4</t>
  </si>
  <si>
    <t>965081713R00</t>
  </si>
  <si>
    <t>Bourání dlažeb keramických tl.10 mm, nad 1 m2</t>
  </si>
  <si>
    <t>1.03 : (1,09*0,89)+(1,47*0,7)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</si>
  <si>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</si>
  <si>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</si>
  <si>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</si>
  <si>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</si>
  <si>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</si>
  <si>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</si>
  <si>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725310823R00</t>
  </si>
  <si>
    <t>Demontáž dřezů 1dílných v kuchyňské sestavě</t>
  </si>
  <si>
    <t>725610810R00</t>
  </si>
  <si>
    <t>Demontáž plynového sporáku</t>
  </si>
  <si>
    <t>725820801R00</t>
  </si>
  <si>
    <t>Demontáž baterie nástěnné do G 3/4</t>
  </si>
  <si>
    <t>766662811R00</t>
  </si>
  <si>
    <t>Demontáž prahů dveří 1křídlových</t>
  </si>
  <si>
    <t>766812840R00</t>
  </si>
  <si>
    <t>Demontáž kuchyňských linek do 2,1 m</t>
  </si>
  <si>
    <t>775511800R00</t>
  </si>
  <si>
    <t>Demontáž podlah vlysových lepených včetně lišt</t>
  </si>
  <si>
    <t>1.01 (1.06) : 2,5</t>
  </si>
  <si>
    <t>776511820R00</t>
  </si>
  <si>
    <t>Odstranění PVC a koberců lepených s podložkou</t>
  </si>
  <si>
    <t>4,47+0,97+9,88*3</t>
  </si>
  <si>
    <t>9601</t>
  </si>
  <si>
    <t>Demontáž a likvidace zařízení bytu (vestav.skříně, dřev. obklady, police, garnýže apod.)</t>
  </si>
  <si>
    <t>9602</t>
  </si>
  <si>
    <t>Demontáže a vybourání nepotřebných rozvodů TZB vč. odvozu a likvidace</t>
  </si>
  <si>
    <t>9603</t>
  </si>
  <si>
    <t>Demontáž a likvidace bytového umakartového jádra</t>
  </si>
  <si>
    <t>včetně obkladů (WC, koupelna, instalační šachta, kuchyň)</t>
  </si>
  <si>
    <t>999281151R00</t>
  </si>
  <si>
    <t>Přesun hmot pro opravy a údržbu do v. 25 m,nošením</t>
  </si>
  <si>
    <t>t</t>
  </si>
  <si>
    <t>711210020RA0</t>
  </si>
  <si>
    <t>Stěrka hydroizolační těsnící hmotou, vč. dodplňků (pásky, rohy)</t>
  </si>
  <si>
    <t>Agregovaná položka</t>
  </si>
  <si>
    <t>POL2_7</t>
  </si>
  <si>
    <t>1.03 : 2,88*1,2+1,0*2*2,1</t>
  </si>
  <si>
    <t>72505</t>
  </si>
  <si>
    <t>Zrcadlo nad umyvadlem</t>
  </si>
  <si>
    <t>766661112R00</t>
  </si>
  <si>
    <t>Montáž dveří do zárubně,otevíravých 1kř.do 0,8 m</t>
  </si>
  <si>
    <t>766670011R00</t>
  </si>
  <si>
    <t>Montáž obložkové zárubně a dřevěného křídla dveří</t>
  </si>
  <si>
    <t>766661412R00</t>
  </si>
  <si>
    <t>Montáž dveří protipožár.1kř.do 90 cm, s kukátkem</t>
  </si>
  <si>
    <t>766670021R00</t>
  </si>
  <si>
    <t>Montáž kliky a štítku</t>
  </si>
  <si>
    <t>POL1_7</t>
  </si>
  <si>
    <t>76601</t>
  </si>
  <si>
    <t>Repase, seřízení, úprava, vyčištění oken a balkónové sestavy</t>
  </si>
  <si>
    <t>Odstranění stávajícího nátěru, přebroušení, vyčištění, seřízení, zákl. nátěr, min. 2x vrchní nátěr, oprava kování, seštelování pantů, doplnění těsnění.</t>
  </si>
  <si>
    <t>54914624R</t>
  </si>
  <si>
    <t>Dveřní kování KLASIK/S klíč Cr</t>
  </si>
  <si>
    <t>POL3_7</t>
  </si>
  <si>
    <t>549146452R</t>
  </si>
  <si>
    <t>Bezp. kování BK RX4 Klika-klika nerez mat Ti</t>
  </si>
  <si>
    <t>611601201R</t>
  </si>
  <si>
    <t>Dveře vnitřní CPL 0,2 KLASIK plné 1kř. 60x197 cm, 16 dekorů</t>
  </si>
  <si>
    <t>611601202R</t>
  </si>
  <si>
    <t>Dveře vnitřní CPL 0,2 KLASIK plné 1kř. 70x197 cm, 16 dekorů</t>
  </si>
  <si>
    <t>61160623R</t>
  </si>
  <si>
    <t>Dveře vnitřní CPL 0,2 KLASIK 2/3 sklo 1kř. 80x197, 16 dekorů</t>
  </si>
  <si>
    <t>61165642R</t>
  </si>
  <si>
    <t>Dveře protipožární EI30 plné 80x197 cm HPL 0,8, kukátko, štítek</t>
  </si>
  <si>
    <t>61181510R</t>
  </si>
  <si>
    <t>Zárubeň obložková NORMAL š. 60cm/st. 6-17cm CPL, buk, hruška, olše, ořech AM, teak</t>
  </si>
  <si>
    <t>61181512R</t>
  </si>
  <si>
    <t>Zárubeň obložková NORMAL š. 80cm/st. 6-17cm CPL, buk, hruška, olše, ořech AM, teak</t>
  </si>
  <si>
    <t>61181511R</t>
  </si>
  <si>
    <t>Zárubeň obložková NORMAL š. 70cm/st. 6-17cm CPL, buk, hruška, olše, ořech AM, teak</t>
  </si>
  <si>
    <t>998766203R00</t>
  </si>
  <si>
    <t>Přesun hmot pro truhlářské konstr., výšky do 24 m</t>
  </si>
  <si>
    <t>771101210R00</t>
  </si>
  <si>
    <t>Penetrace podkladu pod dlažby</t>
  </si>
  <si>
    <t>1.02, 1.03 : 3,72</t>
  </si>
  <si>
    <t>771575111RT6</t>
  </si>
  <si>
    <t>Montáž podlah keram.,hladké, tmel, 45x45 cm</t>
  </si>
  <si>
    <t>1.03 : 2,88</t>
  </si>
  <si>
    <t>1.02 : 0,84</t>
  </si>
  <si>
    <t>771577113R00</t>
  </si>
  <si>
    <t>Lišta hliníková přechodová, stejná výška dlaždic</t>
  </si>
  <si>
    <t>1.02, 1.03 : 0,6*2</t>
  </si>
  <si>
    <t>771578011R00</t>
  </si>
  <si>
    <t>Spára podlaha - stěna, silikonem</t>
  </si>
  <si>
    <t>1.02 : 0,9*2+0,95*2+1,6*4+1,0+0,9</t>
  </si>
  <si>
    <t>1.03 : 1,6*2+1,8*2+2,1*4+0,9*2+0,6</t>
  </si>
  <si>
    <t>771579795R00</t>
  </si>
  <si>
    <t>Příplatek za spárování vodotěsnou hmotou - plošně</t>
  </si>
  <si>
    <t>59764206R</t>
  </si>
  <si>
    <t>Dlažba keramická 400x400mm dle výběru investora</t>
  </si>
  <si>
    <t>R-položka</t>
  </si>
  <si>
    <t>POL12_0</t>
  </si>
  <si>
    <t>1.02, 1.03 : 3,72*1,12</t>
  </si>
  <si>
    <t>998771203R00</t>
  </si>
  <si>
    <t>Přesun hmot pro podlahy z dlaždic, výšky do 24 m</t>
  </si>
  <si>
    <t>775592000R00</t>
  </si>
  <si>
    <t>Broušení dřevěných podlah hrubé+střední+jemné</t>
  </si>
  <si>
    <t>1.05, 1.07 : 13,73+17,08</t>
  </si>
  <si>
    <t>775599130R00</t>
  </si>
  <si>
    <t>Celoplošné tmelení</t>
  </si>
  <si>
    <t>1.05, 1.07 : 30,81</t>
  </si>
  <si>
    <t>775599144R00</t>
  </si>
  <si>
    <t>Lak dřevěných podlah Bona Mega, Z+2x, přebroušení</t>
  </si>
  <si>
    <t>775981112R00</t>
  </si>
  <si>
    <t>Lišta hliníková přechodová, stejná výška krytin</t>
  </si>
  <si>
    <t>1.05, 1.07 : 0,8*2</t>
  </si>
  <si>
    <t>776421</t>
  </si>
  <si>
    <t>Montáž podlahových lišt včetně dodávky lišty MDF</t>
  </si>
  <si>
    <t>1.05 : 3,97*2+3,42*2-0,7</t>
  </si>
  <si>
    <t>1.07 : 4,95*2+3,39*2-0,8</t>
  </si>
  <si>
    <t>998775203R00</t>
  </si>
  <si>
    <t>Přesun hmot pro podlahy vlysové, výšky do 24 m</t>
  </si>
  <si>
    <t>776981112R00</t>
  </si>
  <si>
    <t>1.06 : 0,7</t>
  </si>
  <si>
    <t>1.01 : 1,45*2+4,885*2+0,37*2-0,8-0,6*3</t>
  </si>
  <si>
    <t>1.06 : 1,335*2+2,0*2-0,7</t>
  </si>
  <si>
    <t>1.04 : 3,81*2+3,49*2-0,6</t>
  </si>
  <si>
    <t>776522</t>
  </si>
  <si>
    <t>Montáž povlakových podlah z pásů PVC celoplošným lepením- PVC ve specifikaci</t>
  </si>
  <si>
    <t>1.01,1.04, 1.06 : 6,22+8,41+2,51</t>
  </si>
  <si>
    <t>284123</t>
  </si>
  <si>
    <t>PVC podlaha  min.zátěžová třída dle klasifikace EN685- min. 23 nebo 31, protiskluznost R10</t>
  </si>
  <si>
    <t>1.01, 1.04, 1.06 : 17,14*1,1</t>
  </si>
  <si>
    <t>998776203R00</t>
  </si>
  <si>
    <t>Přesun hmot pro podlahy povlakové, výšky do 24 m</t>
  </si>
  <si>
    <t>781101210R00</t>
  </si>
  <si>
    <t>Penetrace podkladu pod obklady</t>
  </si>
  <si>
    <t>1.02, 1.03, 1.04 : 20,368</t>
  </si>
  <si>
    <t>781415016RT6</t>
  </si>
  <si>
    <t>Montáž obkladů stěn, porovin.,tmel, nad 20x25 cm</t>
  </si>
  <si>
    <t>1.02 : (0,9*2+0,95*2-0,6)*1,6</t>
  </si>
  <si>
    <t>1.03 : (1,6*2+1,8*2)*2,1-0,6*1,97</t>
  </si>
  <si>
    <t>1.04 : (3,25+0,6)*0,6</t>
  </si>
  <si>
    <t>781419706R00</t>
  </si>
  <si>
    <t>Příplatek za spárovací vodotěsnou hmotu - plošně</t>
  </si>
  <si>
    <t>781497121R00</t>
  </si>
  <si>
    <t>Lišta hliníková rohová k obkladům</t>
  </si>
  <si>
    <t>POL12_1</t>
  </si>
  <si>
    <t>1.03 : 0,9</t>
  </si>
  <si>
    <t>1.04 : 0,6*2</t>
  </si>
  <si>
    <t>597813720R</t>
  </si>
  <si>
    <t>Obkládačka 20x40 cm dle výběru investora</t>
  </si>
  <si>
    <t>Hodnota z bývalého odkazu. : 22,41</t>
  </si>
  <si>
    <t>998781203R00</t>
  </si>
  <si>
    <t>Přesun hmot pro obklady keramické, výšky do 24 m</t>
  </si>
  <si>
    <t>78301</t>
  </si>
  <si>
    <t>Nátěr zárubně,  základní nátěr + 2x synt. nátěr</t>
  </si>
  <si>
    <t>784402801R00</t>
  </si>
  <si>
    <t>Odstranění malby oškrábáním v místnosti H do 3,8 m</t>
  </si>
  <si>
    <t>784450025RAX</t>
  </si>
  <si>
    <t>Malba ze směsi na SDK, penetrace 1x, bílá 3x</t>
  </si>
  <si>
    <t>POL2_</t>
  </si>
  <si>
    <t>Hodnota z bývalého odkazu. : 19,76</t>
  </si>
  <si>
    <t>784450020RA0</t>
  </si>
  <si>
    <t>Malba ze směsi, penetrace 1x, bílá 2x</t>
  </si>
  <si>
    <t>979087112R00</t>
  </si>
  <si>
    <t>Nakládání suti na dopravní prostředky</t>
  </si>
  <si>
    <t>POL1_9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</si>
  <si>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</si>
  <si>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</si>
  <si>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</si>
  <si>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</si>
  <si>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</si>
  <si>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</si>
  <si>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</si>
  <si>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</si>
  <si>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</si>
  <si>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</si>
  <si>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</si>
  <si>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</si>
  <si>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</si>
  <si>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</t>
  </si>
  <si>
    <t>001</t>
  </si>
  <si>
    <t>Statické posouzení</t>
  </si>
  <si>
    <t>POL3_1</t>
  </si>
  <si>
    <t>005121 R</t>
  </si>
  <si>
    <t>Zařízení staveniště</t>
  </si>
  <si>
    <t>Soubor</t>
  </si>
  <si>
    <t>VRN</t>
  </si>
  <si>
    <t>POL99_8</t>
  </si>
  <si>
    <t>005241010R</t>
  </si>
  <si>
    <t>Dokumentace skutečného provedení vč. profesí</t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</si>
  <si>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</si>
  <si>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</si>
  <si>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</si>
  <si>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</si>
  <si>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</si>
  <si>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</si>
  <si>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103</t>
  </si>
  <si>
    <t>Rozvodnice pod omítku, dveře kouř.orga.sklo, se zad.stěnou</t>
  </si>
  <si>
    <t>ks</t>
  </si>
  <si>
    <t>Rozvaděč RB</t>
  </si>
  <si>
    <t>1011</t>
  </si>
  <si>
    <t>Jistič char B, 1-pólový, Icn=6kA, In=2A</t>
  </si>
  <si>
    <t>1012</t>
  </si>
  <si>
    <t>Kompletní příprava pro osazení fakturačních elektroměrů</t>
  </si>
  <si>
    <t>1013</t>
  </si>
  <si>
    <t>Ostatní nutné úpravy v rozvodnici ER</t>
  </si>
  <si>
    <t>104</t>
  </si>
  <si>
    <t>Hlavní vypínač, 3-pól, In=20A</t>
  </si>
  <si>
    <t>105</t>
  </si>
  <si>
    <t>Jistič char B, 1-pólový, Icn=6kA, In=16A</t>
  </si>
  <si>
    <t>1051</t>
  </si>
  <si>
    <t>Jistič char B, 1-pólový, Icn=6kA, In=10A</t>
  </si>
  <si>
    <t>106</t>
  </si>
  <si>
    <t>Jistič, char B, 3-pólový, Icn=6kA, In=16A</t>
  </si>
  <si>
    <t>107</t>
  </si>
  <si>
    <t>Chránič Ir=250A, typ AC, 2-pól, Idn=0.03A, In=25A</t>
  </si>
  <si>
    <t>108</t>
  </si>
  <si>
    <t>Chránič s nadproud.ochr,Ir=250A,AC,1+N,6kA,char.C, Idn=0.03A, In=10A</t>
  </si>
  <si>
    <t>1081</t>
  </si>
  <si>
    <t>Multifukční časové doběhové  relé  cívka 230V, 2pólové 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</si>
  <si>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</si>
  <si>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</si>
  <si>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</si>
  <si>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</si>
  <si>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</si>
  <si>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</si>
  <si>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</si>
  <si>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</si>
  <si>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</si>
  <si>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 8W, IP20</t>
  </si>
  <si>
    <t>205</t>
  </si>
  <si>
    <t>Svítidlo typ B 12W, IP 44</t>
  </si>
  <si>
    <t>206</t>
  </si>
  <si>
    <t>Svítidlo typ C 4W, IP 44</t>
  </si>
  <si>
    <t>01</t>
  </si>
  <si>
    <t>Dodávka LED žárovek</t>
  </si>
  <si>
    <t>90</t>
  </si>
  <si>
    <t>Světelný vývod ukončený lustr. svorkou - materiál</t>
  </si>
  <si>
    <t>91</t>
  </si>
  <si>
    <t>Světelný vývod ukončený lustr. svorkou - montáž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</si>
  <si>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</si>
  <si>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</si>
  <si>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</si>
  <si>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</si>
  <si>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</si>
  <si>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</si>
  <si>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</si>
  <si>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</si>
  <si>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</si>
  <si>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</si>
  <si>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318</t>
  </si>
  <si>
    <t>datový kabel UTP cat 6</t>
  </si>
  <si>
    <t>PŘÍPOJKA</t>
  </si>
  <si>
    <t>Kabel CYKY-J 4x10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</si>
  <si>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</si>
  <si>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</si>
  <si>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</si>
  <si>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</si>
  <si>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</si>
  <si>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</si>
  <si>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</si>
  <si>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</si>
  <si>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</si>
  <si>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</si>
  <si>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</si>
  <si>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</si>
  <si>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523</t>
  </si>
  <si>
    <t>Spínač řaz.6+6 10A 250V bílý IP20 zapuštěný kompletní</t>
  </si>
  <si>
    <t>524</t>
  </si>
  <si>
    <t>Spínač řaz.6 10A 250V bílý IP20 zapuštěný kompletní</t>
  </si>
  <si>
    <t>525</t>
  </si>
  <si>
    <t>Spínač řaz.5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</si>
  <si>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</si>
  <si>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</si>
  <si>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</si>
  <si>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</si>
  <si>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</si>
  <si>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</si>
  <si>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</si>
  <si>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IP20, NATOČENÁ DUTINA, S CLONKAMI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</si>
  <si>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</si>
  <si>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</si>
  <si>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</si>
  <si>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</si>
  <si>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533</t>
  </si>
  <si>
    <t>AUTONOMNÍ HLÁSIČ KOUŘE</t>
  </si>
  <si>
    <t>534</t>
  </si>
  <si>
    <t>Bernard svorka vč. Cu pásku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</si>
  <si>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</si>
  <si>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</si>
  <si>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</si>
  <si>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</si>
  <si>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</si>
  <si>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</si>
  <si>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</si>
  <si>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</si>
  <si>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</si>
  <si>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</si>
  <si>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</si>
  <si>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</si>
  <si>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</si>
  <si>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</si>
  <si>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</si>
  <si>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</si>
  <si>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</si>
  <si>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</si>
  <si>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</si>
  <si>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</si>
  <si>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</si>
  <si>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5491</t>
  </si>
  <si>
    <t>Datove zásuvky RJ-45vč. zapojení</t>
  </si>
  <si>
    <t>550</t>
  </si>
  <si>
    <t>Napojení rozvodů STA na stávající</t>
  </si>
  <si>
    <t>551</t>
  </si>
  <si>
    <t>Výstražné tabulky, popis rozvaděče</t>
  </si>
  <si>
    <t>552</t>
  </si>
  <si>
    <t>Prověření a upřesnění trasy přívodu bytu před realizací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</si>
  <si>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</si>
  <si>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</si>
  <si>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</si>
  <si>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</si>
  <si>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</si>
  <si>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</si>
  <si>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</si>
  <si>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</si>
  <si>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</si>
  <si>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</si>
  <si>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</si>
  <si>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</si>
  <si>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</si>
  <si>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</si>
  <si>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</si>
  <si>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</si>
  <si>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</si>
  <si>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</si>
  <si>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722181212RT8</t>
  </si>
  <si>
    <t>Izolace návleková tl. stěny 9 mm vnitřní průměr do 25 mm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</si>
  <si>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</si>
  <si>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</si>
  <si>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</si>
  <si>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</si>
  <si>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</si>
  <si>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</si>
  <si>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</si>
  <si>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</si>
  <si>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</si>
  <si>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</si>
  <si>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</si>
  <si>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</si>
  <si>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</si>
  <si>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</si>
  <si>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</si>
  <si>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</si>
  <si>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726211123R00</t>
  </si>
  <si>
    <t>Modul-WC Kombifix Eco, UP320, h 108 cm</t>
  </si>
  <si>
    <t>Včetně dodávky a připevnění montážního prvku vč. napojení na kanalizační popř. vodovodní potrubí.</t>
  </si>
  <si>
    <t>725017161R00</t>
  </si>
  <si>
    <t>Umyvadlo na šrouby , 50 x 41 cm, bílé</t>
  </si>
  <si>
    <t>725249102R00</t>
  </si>
  <si>
    <t>Montáž sprchových mís a vaniček</t>
  </si>
  <si>
    <t>mat.</t>
  </si>
  <si>
    <t>Sprchová vanička čtvrtkruh, 80cm protiskluz, nožičky, panel</t>
  </si>
  <si>
    <t>725249103R00</t>
  </si>
  <si>
    <t>Montáž sprchových koutů</t>
  </si>
  <si>
    <t>Sprchový kout čtvrtkruh posuvný čtyřdílný, bílý 80 cm,výška 185 cm,bezpečnostní transparentní, sk</t>
  </si>
  <si>
    <t>725014161R00</t>
  </si>
  <si>
    <t>Klozet závěsný LYRA Plus včetně sedátka, hl.530 mm</t>
  </si>
  <si>
    <t>28696752R</t>
  </si>
  <si>
    <t>Tlačítko ovládací plastové Sigma20 bílá/chrom/bílá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</si>
  <si>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</si>
  <si>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</si>
  <si>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</si>
  <si>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</si>
  <si>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</si>
  <si>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</si>
  <si>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mat</t>
  </si>
  <si>
    <t>Sprchová souprava chrom, růžice posuvný držák, plast. mýdlenka, hadice 150cm</t>
  </si>
  <si>
    <t>725860251R00</t>
  </si>
  <si>
    <t>Sifon umyvadlový chromovaný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</si>
  <si>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</si>
  <si>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</si>
  <si>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</si>
  <si>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</si>
  <si>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</si>
  <si>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</si>
  <si>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735171174R00</t>
  </si>
  <si>
    <t>Těleso trub. Koralux Rondo Comfort-M KRTM 1820.600</t>
  </si>
  <si>
    <t>Elektrické topné těleso 500W/230V do zásuvky přes regulátor</t>
  </si>
  <si>
    <t>55137306A</t>
  </si>
  <si>
    <t>Hlavice termostatická</t>
  </si>
  <si>
    <t>HM armatura rohová, bílá, vč. termohlavice pro připojení trubkového tělesa se stř. přip.</t>
  </si>
  <si>
    <t>733161104R00</t>
  </si>
  <si>
    <t>Potrubí měděné  D 15 x 1 mm, polotvrdé</t>
  </si>
  <si>
    <t>722181213RT5</t>
  </si>
  <si>
    <t>Izolace návleková tl. stěny 13 mm vnitřní průměr 15 mm</t>
  </si>
  <si>
    <t>Napuštění, odvzdušnění potrubí a ot. těles tlaková zkouška</t>
  </si>
  <si>
    <t>Nátěry stávajících otopných těles, dvouvrstvý nátěr</t>
  </si>
  <si>
    <t>31</t>
  </si>
  <si>
    <t>Nátěry rozvodů ÚT, dvouvrstvý nátěr</t>
  </si>
  <si>
    <t>5</t>
  </si>
  <si>
    <t>Topná zkouška</t>
  </si>
  <si>
    <t>998735203R00</t>
  </si>
  <si>
    <t>Přesun hmot pro otopná tělesa, výšky do 24 m</t>
  </si>
  <si>
    <t>2404.</t>
  </si>
  <si>
    <t>Nástěnný axiální ventilátor, 95m3/h, ze zpětnou klapkou, doběhem, provedení s kuličkovými ložisky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</si>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</sst>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3"/>
  <sheetViews>
    <sheetView showGridLines="0" topLeftCell="B1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24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23</v>
      </c>
      <c r="D5" s="121" t="s">
        <v>45</v>
      </c>
      <c r="E5" s="88"/>
      <c r="F5" s="88"/>
      <c r="G5" s="88"/>
      <c r="H5" s="18" t="s">
        <v>42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36</v>
      </c>
      <c r="I6" s="22"/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6" t="s">
        <v>50</v>
      </c>
      <c r="H8" s="18" t="s">
        <v>42</v>
      </c>
      <c r="I8" s="125" t="s">
        <v>54</v>
      </c>
      <c r="J8" s="8"/>
    </row>
    <row r="9" spans="1:15" ht="15.75" hidden="1" customHeight="1" x14ac:dyDescent="0.2">
      <c r="A9" s="2"/>
      <c r="B9" s="2"/>
      <c r="D9" s="126" t="s">
        <v>51</v>
      </c>
      <c r="H9" s="18" t="s">
        <v>36</v>
      </c>
      <c r="I9" s="125" t="s">
        <v>55</v>
      </c>
      <c r="J9" s="8"/>
    </row>
    <row r="10" spans="1:15" ht="15.75" hidden="1" customHeight="1" x14ac:dyDescent="0.2">
      <c r="A10" s="2"/>
      <c r="B10" s="35"/>
      <c r="C10" s="54"/>
      <c r="D10" s="124" t="s">
        <v>53</v>
      </c>
      <c r="E10" s="127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 x14ac:dyDescent="0.2">
      <c r="A16" s="195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SUMIF(F51:F79,A16,I51:I79)+SUMIF(F51:F79,"PSU",I51:I79)</f>
        <v>0</v>
      </c>
      <c r="J16" s="82"/>
    </row>
    <row r="17" spans="1:10" ht="23.25" customHeight="1" x14ac:dyDescent="0.2">
      <c r="A17" s="195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SUMIF(F51:F79,A17,I51:I79)</f>
        <v>0</v>
      </c>
      <c r="J17" s="82"/>
    </row>
    <row r="18" spans="1:10" ht="23.25" customHeight="1" x14ac:dyDescent="0.2">
      <c r="A18" s="195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SUMIF(F51:F79,A18,I51:I79)</f>
        <v>0</v>
      </c>
      <c r="J18" s="82"/>
    </row>
    <row r="19" spans="1:10" ht="23.25" customHeight="1" x14ac:dyDescent="0.2">
      <c r="A19" s="195" t="s">
        <v>124</v>
      </c>
      <c r="B19" s="38" t="s">
        <v>29</v>
      </c>
      <c r="C19" s="59"/>
      <c r="D19" s="60"/>
      <c r="E19" s="80"/>
      <c r="F19" s="81"/>
      <c r="G19" s="80"/>
      <c r="H19" s="81"/>
      <c r="I19" s="80">
        <f>SUMIF(F51:F79,A19,I51:I79)</f>
        <v>0</v>
      </c>
      <c r="J19" s="82"/>
    </row>
    <row r="20" spans="1:10" ht="23.25" customHeight="1" x14ac:dyDescent="0.2">
      <c r="A20" s="195" t="s">
        <v>123</v>
      </c>
      <c r="B20" s="38" t="s">
        <v>30</v>
      </c>
      <c r="C20" s="59"/>
      <c r="D20" s="60"/>
      <c r="E20" s="80"/>
      <c r="F20" s="81"/>
      <c r="G20" s="80"/>
      <c r="H20" s="81"/>
      <c r="I20" s="80">
        <f>SUMIF(F51:F79,A20,I51:I79)</f>
        <v>0</v>
      </c>
      <c r="J20" s="82"/>
    </row>
    <row r="21" spans="1:10" ht="23.25" customHeight="1" x14ac:dyDescent="0.2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56</v>
      </c>
      <c r="C39" s="147"/>
      <c r="D39" s="147"/>
      <c r="E39" s="147"/>
      <c r="F39" s="148">
        <f>'1 1 Pol'!AE215+'1 2 Pol'!AE84+'1 3 Pol'!AE66</f>
        <v>0</v>
      </c>
      <c r="G39" s="149">
        <f>'1 1 Pol'!AF215+'1 2 Pol'!AF84+'1 3 Pol'!AF66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 t="s">
        <v>57</v>
      </c>
      <c r="C40" s="153" t="s">
        <v>44</v>
      </c>
      <c r="D40" s="153"/>
      <c r="E40" s="153"/>
      <c r="F40" s="154">
        <f>'1 1 Pol'!AE215+'1 2 Pol'!AE84+'1 3 Pol'!AE66</f>
        <v>0</v>
      </c>
      <c r="G40" s="155">
        <f>'1 1 Pol'!AF215+'1 2 Pol'!AF84+'1 3 Pol'!AF66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57</v>
      </c>
      <c r="C41" s="147" t="s">
        <v>58</v>
      </c>
      <c r="D41" s="147"/>
      <c r="E41" s="147"/>
      <c r="F41" s="158">
        <f>'1 1 Pol'!AE215</f>
        <v>0</v>
      </c>
      <c r="G41" s="150">
        <f>'1 1 Pol'!AF215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3</v>
      </c>
      <c r="B42" s="157" t="s">
        <v>59</v>
      </c>
      <c r="C42" s="147" t="s">
        <v>60</v>
      </c>
      <c r="D42" s="147"/>
      <c r="E42" s="147"/>
      <c r="F42" s="158">
        <f>'1 2 Pol'!AE84</f>
        <v>0</v>
      </c>
      <c r="G42" s="150">
        <f>'1 2 Pol'!AF84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6">
        <v>3</v>
      </c>
      <c r="B43" s="157" t="s">
        <v>61</v>
      </c>
      <c r="C43" s="147" t="s">
        <v>62</v>
      </c>
      <c r="D43" s="147"/>
      <c r="E43" s="147"/>
      <c r="F43" s="158">
        <f>'1 3 Pol'!AE66</f>
        <v>0</v>
      </c>
      <c r="G43" s="150">
        <f>'1 3 Pol'!AF66</f>
        <v>0</v>
      </c>
      <c r="H43" s="150">
        <f>(F43*SazbaDPH1/100)+(G43*SazbaDPH2/100)</f>
        <v>0</v>
      </c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6"/>
      <c r="B44" s="159" t="s">
        <v>63</v>
      </c>
      <c r="C44" s="160"/>
      <c r="D44" s="160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3">
        <f>SUMIF(A39:A43,"=1",I39:I43)</f>
        <v>0</v>
      </c>
      <c r="J44" s="164">
        <f>SUMIF(A39:A43,"=1",J39:J43)</f>
        <v>0</v>
      </c>
    </row>
    <row r="48" spans="1:10" ht="15.75" x14ac:dyDescent="0.25">
      <c r="B48" s="175" t="s">
        <v>65</v>
      </c>
    </row>
    <row r="50" spans="1:10" ht="25.5" customHeight="1" x14ac:dyDescent="0.2">
      <c r="A50" s="177"/>
      <c r="B50" s="180" t="s">
        <v>18</v>
      </c>
      <c r="C50" s="180" t="s">
        <v>6</v>
      </c>
      <c r="D50" s="181"/>
      <c r="E50" s="181"/>
      <c r="F50" s="182" t="s">
        <v>66</v>
      </c>
      <c r="G50" s="182"/>
      <c r="H50" s="182"/>
      <c r="I50" s="182" t="s">
        <v>31</v>
      </c>
      <c r="J50" s="182" t="s">
        <v>0</v>
      </c>
    </row>
    <row r="51" spans="1:10" ht="36.75" customHeight="1" x14ac:dyDescent="0.2">
      <c r="A51" s="178"/>
      <c r="B51" s="183" t="s">
        <v>67</v>
      </c>
      <c r="C51" s="184" t="s">
        <v>68</v>
      </c>
      <c r="D51" s="185"/>
      <c r="E51" s="185"/>
      <c r="F51" s="191" t="s">
        <v>26</v>
      </c>
      <c r="G51" s="192"/>
      <c r="H51" s="192"/>
      <c r="I51" s="192">
        <f>'1 2 Pol'!G8</f>
        <v>0</v>
      </c>
      <c r="J51" s="189" t="str">
        <f>IF(I80=0,"",I51/I80*100)</f>
        <v/>
      </c>
    </row>
    <row r="52" spans="1:10" ht="36.75" customHeight="1" x14ac:dyDescent="0.2">
      <c r="A52" s="178"/>
      <c r="B52" s="183" t="s">
        <v>69</v>
      </c>
      <c r="C52" s="184" t="s">
        <v>70</v>
      </c>
      <c r="D52" s="185"/>
      <c r="E52" s="185"/>
      <c r="F52" s="191" t="s">
        <v>26</v>
      </c>
      <c r="G52" s="192"/>
      <c r="H52" s="192"/>
      <c r="I52" s="192">
        <f>'1 2 Pol'!G35</f>
        <v>0</v>
      </c>
      <c r="J52" s="189" t="str">
        <f>IF(I80=0,"",I52/I80*100)</f>
        <v/>
      </c>
    </row>
    <row r="53" spans="1:10" ht="36.75" customHeight="1" x14ac:dyDescent="0.2">
      <c r="A53" s="178"/>
      <c r="B53" s="183" t="s">
        <v>71</v>
      </c>
      <c r="C53" s="184" t="s">
        <v>72</v>
      </c>
      <c r="D53" s="185"/>
      <c r="E53" s="185"/>
      <c r="F53" s="191" t="s">
        <v>26</v>
      </c>
      <c r="G53" s="192"/>
      <c r="H53" s="192"/>
      <c r="I53" s="192">
        <f>'1 2 Pol'!G42</f>
        <v>0</v>
      </c>
      <c r="J53" s="189" t="str">
        <f>IF(I80=0,"",I53/I80*100)</f>
        <v/>
      </c>
    </row>
    <row r="54" spans="1:10" ht="36.75" customHeight="1" x14ac:dyDescent="0.2">
      <c r="A54" s="178"/>
      <c r="B54" s="183" t="s">
        <v>73</v>
      </c>
      <c r="C54" s="184" t="s">
        <v>74</v>
      </c>
      <c r="D54" s="185"/>
      <c r="E54" s="185"/>
      <c r="F54" s="191" t="s">
        <v>26</v>
      </c>
      <c r="G54" s="192"/>
      <c r="H54" s="192"/>
      <c r="I54" s="192">
        <f>'1 2 Pol'!G51</f>
        <v>0</v>
      </c>
      <c r="J54" s="189" t="str">
        <f>IF(I80=0,"",I54/I80*100)</f>
        <v/>
      </c>
    </row>
    <row r="55" spans="1:10" ht="36.75" customHeight="1" x14ac:dyDescent="0.2">
      <c r="A55" s="178"/>
      <c r="B55" s="183" t="s">
        <v>75</v>
      </c>
      <c r="C55" s="184" t="s">
        <v>76</v>
      </c>
      <c r="D55" s="185"/>
      <c r="E55" s="185"/>
      <c r="F55" s="191" t="s">
        <v>26</v>
      </c>
      <c r="G55" s="192"/>
      <c r="H55" s="192"/>
      <c r="I55" s="192">
        <f>'1 2 Pol'!G56</f>
        <v>0</v>
      </c>
      <c r="J55" s="189" t="str">
        <f>IF(I80=0,"",I55/I80*100)</f>
        <v/>
      </c>
    </row>
    <row r="56" spans="1:10" ht="36.75" customHeight="1" x14ac:dyDescent="0.2">
      <c r="A56" s="178"/>
      <c r="B56" s="183" t="s">
        <v>77</v>
      </c>
      <c r="C56" s="184" t="s">
        <v>78</v>
      </c>
      <c r="D56" s="185"/>
      <c r="E56" s="185"/>
      <c r="F56" s="191" t="s">
        <v>26</v>
      </c>
      <c r="G56" s="192"/>
      <c r="H56" s="192"/>
      <c r="I56" s="192">
        <f>'1 3 Pol'!G60</f>
        <v>0</v>
      </c>
      <c r="J56" s="189" t="str">
        <f>IF(I80=0,"",I56/I80*100)</f>
        <v/>
      </c>
    </row>
    <row r="57" spans="1:10" ht="36.75" customHeight="1" x14ac:dyDescent="0.2">
      <c r="A57" s="178"/>
      <c r="B57" s="183" t="s">
        <v>61</v>
      </c>
      <c r="C57" s="184" t="s">
        <v>79</v>
      </c>
      <c r="D57" s="185"/>
      <c r="E57" s="185"/>
      <c r="F57" s="191" t="s">
        <v>26</v>
      </c>
      <c r="G57" s="192"/>
      <c r="H57" s="192"/>
      <c r="I57" s="192">
        <f>'1 1 Pol'!G8+'1 1 Pol'!G24</f>
        <v>0</v>
      </c>
      <c r="J57" s="189" t="str">
        <f>IF(I80=0,"",I57/I80*100)</f>
        <v/>
      </c>
    </row>
    <row r="58" spans="1:10" ht="36.75" customHeight="1" x14ac:dyDescent="0.2">
      <c r="A58" s="178"/>
      <c r="B58" s="183" t="s">
        <v>80</v>
      </c>
      <c r="C58" s="184" t="s">
        <v>81</v>
      </c>
      <c r="D58" s="185"/>
      <c r="E58" s="185"/>
      <c r="F58" s="191" t="s">
        <v>26</v>
      </c>
      <c r="G58" s="192"/>
      <c r="H58" s="192"/>
      <c r="I58" s="192">
        <f>'1 1 Pol'!G20+'1 1 Pol'!G27</f>
        <v>0</v>
      </c>
      <c r="J58" s="189" t="str">
        <f>IF(I80=0,"",I58/I80*100)</f>
        <v/>
      </c>
    </row>
    <row r="59" spans="1:10" ht="36.75" customHeight="1" x14ac:dyDescent="0.2">
      <c r="A59" s="178"/>
      <c r="B59" s="183" t="s">
        <v>82</v>
      </c>
      <c r="C59" s="184" t="s">
        <v>83</v>
      </c>
      <c r="D59" s="185"/>
      <c r="E59" s="185"/>
      <c r="F59" s="191" t="s">
        <v>26</v>
      </c>
      <c r="G59" s="192"/>
      <c r="H59" s="192"/>
      <c r="I59" s="192">
        <f>'1 1 Pol'!G51</f>
        <v>0</v>
      </c>
      <c r="J59" s="189" t="str">
        <f>IF(I80=0,"",I59/I80*100)</f>
        <v/>
      </c>
    </row>
    <row r="60" spans="1:10" ht="36.75" customHeight="1" x14ac:dyDescent="0.2">
      <c r="A60" s="178"/>
      <c r="B60" s="183" t="s">
        <v>84</v>
      </c>
      <c r="C60" s="184" t="s">
        <v>85</v>
      </c>
      <c r="D60" s="185"/>
      <c r="E60" s="185"/>
      <c r="F60" s="191" t="s">
        <v>26</v>
      </c>
      <c r="G60" s="192"/>
      <c r="H60" s="192"/>
      <c r="I60" s="192">
        <f>'1 1 Pol'!G60</f>
        <v>0</v>
      </c>
      <c r="J60" s="189" t="str">
        <f>IF(I80=0,"",I60/I80*100)</f>
        <v/>
      </c>
    </row>
    <row r="61" spans="1:10" ht="36.75" customHeight="1" x14ac:dyDescent="0.2">
      <c r="A61" s="178"/>
      <c r="B61" s="183" t="s">
        <v>86</v>
      </c>
      <c r="C61" s="184" t="s">
        <v>87</v>
      </c>
      <c r="D61" s="185"/>
      <c r="E61" s="185"/>
      <c r="F61" s="191" t="s">
        <v>26</v>
      </c>
      <c r="G61" s="192"/>
      <c r="H61" s="192"/>
      <c r="I61" s="192">
        <f>'1 1 Pol'!G62</f>
        <v>0</v>
      </c>
      <c r="J61" s="189" t="str">
        <f>IF(I80=0,"",I61/I80*100)</f>
        <v/>
      </c>
    </row>
    <row r="62" spans="1:10" ht="36.75" customHeight="1" x14ac:dyDescent="0.2">
      <c r="A62" s="178"/>
      <c r="B62" s="183" t="s">
        <v>88</v>
      </c>
      <c r="C62" s="184" t="s">
        <v>89</v>
      </c>
      <c r="D62" s="185"/>
      <c r="E62" s="185"/>
      <c r="F62" s="191" t="s">
        <v>26</v>
      </c>
      <c r="G62" s="192"/>
      <c r="H62" s="192"/>
      <c r="I62" s="192">
        <f>'1 1 Pol'!G65</f>
        <v>0</v>
      </c>
      <c r="J62" s="189" t="str">
        <f>IF(I80=0,"",I62/I80*100)</f>
        <v/>
      </c>
    </row>
    <row r="63" spans="1:10" ht="36.75" customHeight="1" x14ac:dyDescent="0.2">
      <c r="A63" s="178"/>
      <c r="B63" s="183" t="s">
        <v>90</v>
      </c>
      <c r="C63" s="184" t="s">
        <v>91</v>
      </c>
      <c r="D63" s="185"/>
      <c r="E63" s="185"/>
      <c r="F63" s="191" t="s">
        <v>26</v>
      </c>
      <c r="G63" s="192"/>
      <c r="H63" s="192"/>
      <c r="I63" s="192">
        <f>'1 1 Pol'!G71</f>
        <v>0</v>
      </c>
      <c r="J63" s="189" t="str">
        <f>IF(I80=0,"",I63/I80*100)</f>
        <v/>
      </c>
    </row>
    <row r="64" spans="1:10" ht="36.75" customHeight="1" x14ac:dyDescent="0.2">
      <c r="A64" s="178"/>
      <c r="B64" s="183" t="s">
        <v>92</v>
      </c>
      <c r="C64" s="184" t="s">
        <v>93</v>
      </c>
      <c r="D64" s="185"/>
      <c r="E64" s="185"/>
      <c r="F64" s="191" t="s">
        <v>26</v>
      </c>
      <c r="G64" s="192"/>
      <c r="H64" s="192"/>
      <c r="I64" s="192">
        <f>'1 1 Pol'!G109</f>
        <v>0</v>
      </c>
      <c r="J64" s="189" t="str">
        <f>IF(I80=0,"",I64/I80*100)</f>
        <v/>
      </c>
    </row>
    <row r="65" spans="1:10" ht="36.75" customHeight="1" x14ac:dyDescent="0.2">
      <c r="A65" s="178"/>
      <c r="B65" s="183" t="s">
        <v>94</v>
      </c>
      <c r="C65" s="184" t="s">
        <v>95</v>
      </c>
      <c r="D65" s="185"/>
      <c r="E65" s="185"/>
      <c r="F65" s="191" t="s">
        <v>27</v>
      </c>
      <c r="G65" s="192"/>
      <c r="H65" s="192"/>
      <c r="I65" s="192">
        <f>'1 1 Pol'!G111</f>
        <v>0</v>
      </c>
      <c r="J65" s="189" t="str">
        <f>IF(I80=0,"",I65/I80*100)</f>
        <v/>
      </c>
    </row>
    <row r="66" spans="1:10" ht="36.75" customHeight="1" x14ac:dyDescent="0.2">
      <c r="A66" s="178"/>
      <c r="B66" s="183" t="s">
        <v>96</v>
      </c>
      <c r="C66" s="184" t="s">
        <v>97</v>
      </c>
      <c r="D66" s="185"/>
      <c r="E66" s="185"/>
      <c r="F66" s="191" t="s">
        <v>27</v>
      </c>
      <c r="G66" s="192"/>
      <c r="H66" s="192"/>
      <c r="I66" s="192">
        <f>'1 3 Pol'!G8</f>
        <v>0</v>
      </c>
      <c r="J66" s="189" t="str">
        <f>IF(I80=0,"",I66/I80*100)</f>
        <v/>
      </c>
    </row>
    <row r="67" spans="1:10" ht="36.75" customHeight="1" x14ac:dyDescent="0.2">
      <c r="A67" s="178"/>
      <c r="B67" s="183" t="s">
        <v>98</v>
      </c>
      <c r="C67" s="184" t="s">
        <v>99</v>
      </c>
      <c r="D67" s="185"/>
      <c r="E67" s="185"/>
      <c r="F67" s="191" t="s">
        <v>27</v>
      </c>
      <c r="G67" s="192"/>
      <c r="H67" s="192"/>
      <c r="I67" s="192">
        <f>'1 3 Pol'!G17</f>
        <v>0</v>
      </c>
      <c r="J67" s="189" t="str">
        <f>IF(I80=0,"",I67/I80*100)</f>
        <v/>
      </c>
    </row>
    <row r="68" spans="1:10" ht="36.75" customHeight="1" x14ac:dyDescent="0.2">
      <c r="A68" s="178"/>
      <c r="B68" s="183" t="s">
        <v>100</v>
      </c>
      <c r="C68" s="184" t="s">
        <v>101</v>
      </c>
      <c r="D68" s="185"/>
      <c r="E68" s="185"/>
      <c r="F68" s="191" t="s">
        <v>27</v>
      </c>
      <c r="G68" s="192"/>
      <c r="H68" s="192"/>
      <c r="I68" s="192">
        <f>'1 1 Pol'!G114+'1 3 Pol'!G28</f>
        <v>0</v>
      </c>
      <c r="J68" s="189" t="str">
        <f>IF(I80=0,"",I68/I80*100)</f>
        <v/>
      </c>
    </row>
    <row r="69" spans="1:10" ht="36.75" customHeight="1" x14ac:dyDescent="0.2">
      <c r="A69" s="178"/>
      <c r="B69" s="183" t="s">
        <v>102</v>
      </c>
      <c r="C69" s="184" t="s">
        <v>103</v>
      </c>
      <c r="D69" s="185"/>
      <c r="E69" s="185"/>
      <c r="F69" s="191" t="s">
        <v>27</v>
      </c>
      <c r="G69" s="192"/>
      <c r="H69" s="192"/>
      <c r="I69" s="192">
        <f>'1 3 Pol'!G46</f>
        <v>0</v>
      </c>
      <c r="J69" s="189" t="str">
        <f>IF(I80=0,"",I69/I80*100)</f>
        <v/>
      </c>
    </row>
    <row r="70" spans="1:10" ht="36.75" customHeight="1" x14ac:dyDescent="0.2">
      <c r="A70" s="178"/>
      <c r="B70" s="183" t="s">
        <v>104</v>
      </c>
      <c r="C70" s="184" t="s">
        <v>105</v>
      </c>
      <c r="D70" s="185"/>
      <c r="E70" s="185"/>
      <c r="F70" s="191" t="s">
        <v>27</v>
      </c>
      <c r="G70" s="192"/>
      <c r="H70" s="192"/>
      <c r="I70" s="192">
        <f>'1 1 Pol'!G116</f>
        <v>0</v>
      </c>
      <c r="J70" s="189" t="str">
        <f>IF(I80=0,"",I70/I80*100)</f>
        <v/>
      </c>
    </row>
    <row r="71" spans="1:10" ht="36.75" customHeight="1" x14ac:dyDescent="0.2">
      <c r="A71" s="178"/>
      <c r="B71" s="183" t="s">
        <v>106</v>
      </c>
      <c r="C71" s="184" t="s">
        <v>107</v>
      </c>
      <c r="D71" s="185"/>
      <c r="E71" s="185"/>
      <c r="F71" s="191" t="s">
        <v>27</v>
      </c>
      <c r="G71" s="192"/>
      <c r="H71" s="192"/>
      <c r="I71" s="192">
        <f>'1 1 Pol'!G133</f>
        <v>0</v>
      </c>
      <c r="J71" s="189" t="str">
        <f>IF(I80=0,"",I71/I80*100)</f>
        <v/>
      </c>
    </row>
    <row r="72" spans="1:10" ht="36.75" customHeight="1" x14ac:dyDescent="0.2">
      <c r="A72" s="178"/>
      <c r="B72" s="183" t="s">
        <v>108</v>
      </c>
      <c r="C72" s="184" t="s">
        <v>109</v>
      </c>
      <c r="D72" s="185"/>
      <c r="E72" s="185"/>
      <c r="F72" s="191" t="s">
        <v>27</v>
      </c>
      <c r="G72" s="192"/>
      <c r="H72" s="192"/>
      <c r="I72" s="192">
        <f>'1 1 Pol'!G149</f>
        <v>0</v>
      </c>
      <c r="J72" s="189" t="str">
        <f>IF(I80=0,"",I72/I80*100)</f>
        <v/>
      </c>
    </row>
    <row r="73" spans="1:10" ht="36.75" customHeight="1" x14ac:dyDescent="0.2">
      <c r="A73" s="178"/>
      <c r="B73" s="183" t="s">
        <v>110</v>
      </c>
      <c r="C73" s="184" t="s">
        <v>111</v>
      </c>
      <c r="D73" s="185"/>
      <c r="E73" s="185"/>
      <c r="F73" s="191" t="s">
        <v>27</v>
      </c>
      <c r="G73" s="192"/>
      <c r="H73" s="192"/>
      <c r="I73" s="192">
        <f>'1 1 Pol'!G162</f>
        <v>0</v>
      </c>
      <c r="J73" s="189" t="str">
        <f>IF(I80=0,"",I73/I80*100)</f>
        <v/>
      </c>
    </row>
    <row r="74" spans="1:10" ht="36.75" customHeight="1" x14ac:dyDescent="0.2">
      <c r="A74" s="178"/>
      <c r="B74" s="183" t="s">
        <v>112</v>
      </c>
      <c r="C74" s="184" t="s">
        <v>113</v>
      </c>
      <c r="D74" s="185"/>
      <c r="E74" s="185"/>
      <c r="F74" s="191" t="s">
        <v>27</v>
      </c>
      <c r="G74" s="192"/>
      <c r="H74" s="192"/>
      <c r="I74" s="192">
        <f>'1 1 Pol'!G174</f>
        <v>0</v>
      </c>
      <c r="J74" s="189" t="str">
        <f>IF(I80=0,"",I74/I80*100)</f>
        <v/>
      </c>
    </row>
    <row r="75" spans="1:10" ht="36.75" customHeight="1" x14ac:dyDescent="0.2">
      <c r="A75" s="178"/>
      <c r="B75" s="183" t="s">
        <v>114</v>
      </c>
      <c r="C75" s="184" t="s">
        <v>115</v>
      </c>
      <c r="D75" s="185"/>
      <c r="E75" s="185"/>
      <c r="F75" s="191" t="s">
        <v>27</v>
      </c>
      <c r="G75" s="192"/>
      <c r="H75" s="192"/>
      <c r="I75" s="192">
        <f>'1 1 Pol'!G189</f>
        <v>0</v>
      </c>
      <c r="J75" s="189" t="str">
        <f>IF(I80=0,"",I75/I80*100)</f>
        <v/>
      </c>
    </row>
    <row r="76" spans="1:10" ht="36.75" customHeight="1" x14ac:dyDescent="0.2">
      <c r="A76" s="178"/>
      <c r="B76" s="183" t="s">
        <v>116</v>
      </c>
      <c r="C76" s="184" t="s">
        <v>117</v>
      </c>
      <c r="D76" s="185"/>
      <c r="E76" s="185"/>
      <c r="F76" s="191" t="s">
        <v>27</v>
      </c>
      <c r="G76" s="192"/>
      <c r="H76" s="192"/>
      <c r="I76" s="192">
        <f>'1 1 Pol'!G191</f>
        <v>0</v>
      </c>
      <c r="J76" s="189" t="str">
        <f>IF(I80=0,"",I76/I80*100)</f>
        <v/>
      </c>
    </row>
    <row r="77" spans="1:10" ht="36.75" customHeight="1" x14ac:dyDescent="0.2">
      <c r="A77" s="178"/>
      <c r="B77" s="183" t="s">
        <v>118</v>
      </c>
      <c r="C77" s="184" t="s">
        <v>119</v>
      </c>
      <c r="D77" s="185"/>
      <c r="E77" s="185"/>
      <c r="F77" s="191" t="s">
        <v>28</v>
      </c>
      <c r="G77" s="192"/>
      <c r="H77" s="192"/>
      <c r="I77" s="192">
        <f>'1 3 Pol'!G58</f>
        <v>0</v>
      </c>
      <c r="J77" s="189" t="str">
        <f>IF(I80=0,"",I77/I80*100)</f>
        <v/>
      </c>
    </row>
    <row r="78" spans="1:10" ht="36.75" customHeight="1" x14ac:dyDescent="0.2">
      <c r="A78" s="178"/>
      <c r="B78" s="183" t="s">
        <v>120</v>
      </c>
      <c r="C78" s="184" t="s">
        <v>121</v>
      </c>
      <c r="D78" s="185"/>
      <c r="E78" s="185"/>
      <c r="F78" s="191" t="s">
        <v>122</v>
      </c>
      <c r="G78" s="192"/>
      <c r="H78" s="192"/>
      <c r="I78" s="192">
        <f>'1 1 Pol'!G201</f>
        <v>0</v>
      </c>
      <c r="J78" s="189" t="str">
        <f>IF(I80=0,"",I78/I80*100)</f>
        <v/>
      </c>
    </row>
    <row r="79" spans="1:10" ht="36.75" customHeight="1" x14ac:dyDescent="0.2">
      <c r="A79" s="178"/>
      <c r="B79" s="183" t="s">
        <v>123</v>
      </c>
      <c r="C79" s="184" t="s">
        <v>30</v>
      </c>
      <c r="D79" s="185"/>
      <c r="E79" s="185"/>
      <c r="F79" s="191" t="s">
        <v>123</v>
      </c>
      <c r="G79" s="192"/>
      <c r="H79" s="192"/>
      <c r="I79" s="192">
        <f>'1 1 Pol'!G210</f>
        <v>0</v>
      </c>
      <c r="J79" s="189" t="str">
        <f>IF(I80=0,"",I79/I80*100)</f>
        <v/>
      </c>
    </row>
    <row r="80" spans="1:10" ht="25.5" customHeight="1" x14ac:dyDescent="0.2">
      <c r="A80" s="179"/>
      <c r="B80" s="186" t="s">
        <v>1</v>
      </c>
      <c r="C80" s="187"/>
      <c r="D80" s="188"/>
      <c r="E80" s="188"/>
      <c r="F80" s="193"/>
      <c r="G80" s="194"/>
      <c r="H80" s="194"/>
      <c r="I80" s="194">
        <f>SUM(I51:I79)</f>
        <v>0</v>
      </c>
      <c r="J80" s="190">
        <f>SUM(J51:J79)</f>
        <v>0</v>
      </c>
    </row>
    <row r="81" spans="6:10" x14ac:dyDescent="0.2">
      <c r="F81" s="134"/>
      <c r="G81" s="134"/>
      <c r="H81" s="134"/>
      <c r="I81" s="134"/>
      <c r="J81" s="135"/>
    </row>
    <row r="82" spans="6:10" x14ac:dyDescent="0.2">
      <c r="F82" s="134"/>
      <c r="G82" s="134"/>
      <c r="H82" s="134"/>
      <c r="I82" s="134"/>
      <c r="J82" s="135"/>
    </row>
    <row r="83" spans="6:10" x14ac:dyDescent="0.2">
      <c r="F83" s="134"/>
      <c r="G83" s="134"/>
      <c r="H83" s="134"/>
      <c r="I83" s="134"/>
      <c r="J83" s="135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8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9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10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125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126</v>
      </c>
    </row>
    <row r="3" spans="1:60" ht="24.95" customHeight="1" x14ac:dyDescent="0.2">
      <c r="A3" s="197" t="s">
        <v>9</v>
      </c>
      <c r="B3" s="49" t="s">
        <v>57</v>
      </c>
      <c r="C3" s="200" t="s">
        <v>44</v>
      </c>
      <c r="D3" s="198"/>
      <c r="E3" s="198"/>
      <c r="F3" s="198"/>
      <c r="G3" s="199"/>
      <c r="AC3" s="176" t="s">
        <v>126</v>
      </c>
      <c r="AG3" t="s">
        <v>127</v>
      </c>
    </row>
    <row r="4" spans="1:60" ht="24.95" customHeight="1" x14ac:dyDescent="0.2">
      <c r="A4" s="201" t="s">
        <v>10</v>
      </c>
      <c r="B4" s="202" t="s">
        <v>57</v>
      </c>
      <c r="C4" s="203" t="s">
        <v>58</v>
      </c>
      <c r="D4" s="204"/>
      <c r="E4" s="204"/>
      <c r="F4" s="204"/>
      <c r="G4" s="205"/>
      <c r="AG4" t="s">
        <v>128</v>
      </c>
    </row>
    <row r="5" spans="1:60" x14ac:dyDescent="0.2">
      <c r="D5" s="10"/>
    </row>
    <row r="6" spans="1:60" ht="38.25" x14ac:dyDescent="0.2">
      <c r="A6" s="207" t="s">
        <v>129</v>
      </c>
      <c r="B6" s="209" t="s">
        <v>130</v>
      </c>
      <c r="C6" s="209" t="s">
        <v>131</v>
      </c>
      <c r="D6" s="208" t="s">
        <v>132</v>
      </c>
      <c r="E6" s="207" t="s">
        <v>133</v>
      </c>
      <c r="F6" s="206" t="s">
        <v>134</v>
      </c>
      <c r="G6" s="207" t="s">
        <v>31</v>
      </c>
      <c r="H6" s="210" t="s">
        <v>32</v>
      </c>
      <c r="I6" s="210" t="s">
        <v>135</v>
      </c>
      <c r="J6" s="210" t="s">
        <v>33</v>
      </c>
      <c r="K6" s="210" t="s">
        <v>136</v>
      </c>
      <c r="L6" s="210" t="s">
        <v>137</v>
      </c>
      <c r="M6" s="210" t="s">
        <v>138</v>
      </c>
      <c r="N6" s="210" t="s">
        <v>139</v>
      </c>
      <c r="O6" s="210" t="s">
        <v>140</v>
      </c>
      <c r="P6" s="210" t="s">
        <v>141</v>
      </c>
      <c r="Q6" s="210" t="s">
        <v>142</v>
      </c>
      <c r="R6" s="210" t="s">
        <v>143</v>
      </c>
      <c r="S6" s="210" t="s">
        <v>144</v>
      </c>
      <c r="T6" s="210" t="s">
        <v>145</v>
      </c>
      <c r="U6" s="210" t="s">
        <v>146</v>
      </c>
      <c r="V6" s="210" t="s">
        <v>147</v>
      </c>
      <c r="W6" s="210" t="s">
        <v>148</v>
      </c>
      <c r="X6" s="210" t="s">
        <v>149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150</v>
      </c>
      <c r="B8" s="236" t="s">
        <v>61</v>
      </c>
      <c r="C8" s="256" t="s">
        <v>79</v>
      </c>
      <c r="D8" s="237"/>
      <c r="E8" s="238"/>
      <c r="F8" s="239"/>
      <c r="G8" s="240">
        <f>SUMIF(AG9:AG19,"&lt;&gt;NOR",G9:G19)</f>
        <v>0</v>
      </c>
      <c r="H8" s="234"/>
      <c r="I8" s="234">
        <f>SUM(I9:I19)</f>
        <v>0</v>
      </c>
      <c r="J8" s="234"/>
      <c r="K8" s="234">
        <f>SUM(K9:K19)</f>
        <v>0</v>
      </c>
      <c r="L8" s="234"/>
      <c r="M8" s="234">
        <f>SUM(M9:M19)</f>
        <v>0</v>
      </c>
      <c r="N8" s="234"/>
      <c r="O8" s="234">
        <f>SUM(O9:O19)</f>
        <v>1.84</v>
      </c>
      <c r="P8" s="234"/>
      <c r="Q8" s="234">
        <f>SUM(Q9:Q19)</f>
        <v>0</v>
      </c>
      <c r="R8" s="234"/>
      <c r="S8" s="234"/>
      <c r="T8" s="234"/>
      <c r="U8" s="234"/>
      <c r="V8" s="234">
        <f>SUM(V9:V19)</f>
        <v>27.29</v>
      </c>
      <c r="W8" s="234"/>
      <c r="X8" s="234"/>
      <c r="AG8" t="s">
        <v>151</v>
      </c>
    </row>
    <row r="9" spans="1:60" outlineLevel="1" x14ac:dyDescent="0.2">
      <c r="A9" s="241">
        <v>1</v>
      </c>
      <c r="B9" s="242" t="s">
        <v>152</v>
      </c>
      <c r="C9" s="257" t="s">
        <v>153</v>
      </c>
      <c r="D9" s="243" t="s">
        <v>154</v>
      </c>
      <c r="E9" s="244">
        <v>0.189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0.76182000000000005</v>
      </c>
      <c r="O9" s="230">
        <f>ROUND(E9*N9,2)</f>
        <v>0.14000000000000001</v>
      </c>
      <c r="P9" s="230">
        <v>0</v>
      </c>
      <c r="Q9" s="230">
        <f>ROUND(E9*P9,2)</f>
        <v>0</v>
      </c>
      <c r="R9" s="230"/>
      <c r="S9" s="230" t="s">
        <v>155</v>
      </c>
      <c r="T9" s="230" t="s">
        <v>156</v>
      </c>
      <c r="U9" s="230">
        <v>3.08188</v>
      </c>
      <c r="V9" s="230">
        <f>ROUND(E9*U9,2)</f>
        <v>0.57999999999999996</v>
      </c>
      <c r="W9" s="230"/>
      <c r="X9" s="230" t="s">
        <v>157</v>
      </c>
      <c r="Y9" s="211"/>
      <c r="Z9" s="211"/>
      <c r="AA9" s="211"/>
      <c r="AB9" s="211"/>
      <c r="AC9" s="211"/>
      <c r="AD9" s="211"/>
      <c r="AE9" s="211"/>
      <c r="AF9" s="211"/>
      <c r="AG9" s="211" t="s">
        <v>158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58" t="s">
        <v>159</v>
      </c>
      <c r="D10" s="232"/>
      <c r="E10" s="233">
        <v>0.189</v>
      </c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11"/>
      <c r="Z10" s="211"/>
      <c r="AA10" s="211"/>
      <c r="AB10" s="211"/>
      <c r="AC10" s="211"/>
      <c r="AD10" s="211"/>
      <c r="AE10" s="211"/>
      <c r="AF10" s="211"/>
      <c r="AG10" s="211" t="s">
        <v>160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41">
        <v>2</v>
      </c>
      <c r="B11" s="242" t="s">
        <v>161</v>
      </c>
      <c r="C11" s="257" t="s">
        <v>162</v>
      </c>
      <c r="D11" s="243" t="s">
        <v>163</v>
      </c>
      <c r="E11" s="244">
        <v>9.8786500000000004</v>
      </c>
      <c r="F11" s="245"/>
      <c r="G11" s="246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2.58E-2</v>
      </c>
      <c r="O11" s="230">
        <f>ROUND(E11*N11,2)</f>
        <v>0.25</v>
      </c>
      <c r="P11" s="230">
        <v>0</v>
      </c>
      <c r="Q11" s="230">
        <f>ROUND(E11*P11,2)</f>
        <v>0</v>
      </c>
      <c r="R11" s="230"/>
      <c r="S11" s="230" t="s">
        <v>155</v>
      </c>
      <c r="T11" s="230" t="s">
        <v>156</v>
      </c>
      <c r="U11" s="230">
        <v>1.252</v>
      </c>
      <c r="V11" s="230">
        <f>ROUND(E11*U11,2)</f>
        <v>12.37</v>
      </c>
      <c r="W11" s="230"/>
      <c r="X11" s="230" t="s">
        <v>157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158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58" t="s">
        <v>164</v>
      </c>
      <c r="D12" s="232"/>
      <c r="E12" s="233">
        <v>9.8786500000000004</v>
      </c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11"/>
      <c r="Z12" s="211"/>
      <c r="AA12" s="211"/>
      <c r="AB12" s="211"/>
      <c r="AC12" s="211"/>
      <c r="AD12" s="211"/>
      <c r="AE12" s="211"/>
      <c r="AF12" s="211"/>
      <c r="AG12" s="211" t="s">
        <v>160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1">
        <v>3</v>
      </c>
      <c r="B13" s="242" t="s">
        <v>165</v>
      </c>
      <c r="C13" s="257" t="s">
        <v>166</v>
      </c>
      <c r="D13" s="243" t="s">
        <v>163</v>
      </c>
      <c r="E13" s="244">
        <v>9.6839999999999993</v>
      </c>
      <c r="F13" s="245"/>
      <c r="G13" s="246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5.654E-2</v>
      </c>
      <c r="O13" s="230">
        <f>ROUND(E13*N13,2)</f>
        <v>0.55000000000000004</v>
      </c>
      <c r="P13" s="230">
        <v>0</v>
      </c>
      <c r="Q13" s="230">
        <f>ROUND(E13*P13,2)</f>
        <v>0</v>
      </c>
      <c r="R13" s="230"/>
      <c r="S13" s="230" t="s">
        <v>155</v>
      </c>
      <c r="T13" s="230" t="s">
        <v>156</v>
      </c>
      <c r="U13" s="230">
        <v>0.51744999999999997</v>
      </c>
      <c r="V13" s="230">
        <f>ROUND(E13*U13,2)</f>
        <v>5.01</v>
      </c>
      <c r="W13" s="230"/>
      <c r="X13" s="230" t="s">
        <v>157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158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58" t="s">
        <v>167</v>
      </c>
      <c r="D14" s="232"/>
      <c r="E14" s="233">
        <v>9.6839999999999993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11"/>
      <c r="Z14" s="211"/>
      <c r="AA14" s="211"/>
      <c r="AB14" s="211"/>
      <c r="AC14" s="211"/>
      <c r="AD14" s="211"/>
      <c r="AE14" s="211"/>
      <c r="AF14" s="211"/>
      <c r="AG14" s="211" t="s">
        <v>160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1">
        <v>4</v>
      </c>
      <c r="B15" s="242" t="s">
        <v>168</v>
      </c>
      <c r="C15" s="257" t="s">
        <v>169</v>
      </c>
      <c r="D15" s="243" t="s">
        <v>163</v>
      </c>
      <c r="E15" s="244">
        <v>11.970499999999999</v>
      </c>
      <c r="F15" s="245"/>
      <c r="G15" s="246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7.4709999999999999E-2</v>
      </c>
      <c r="O15" s="230">
        <f>ROUND(E15*N15,2)</f>
        <v>0.89</v>
      </c>
      <c r="P15" s="230">
        <v>0</v>
      </c>
      <c r="Q15" s="230">
        <f>ROUND(E15*P15,2)</f>
        <v>0</v>
      </c>
      <c r="R15" s="230"/>
      <c r="S15" s="230" t="s">
        <v>155</v>
      </c>
      <c r="T15" s="230" t="s">
        <v>156</v>
      </c>
      <c r="U15" s="230">
        <v>0.52915000000000001</v>
      </c>
      <c r="V15" s="230">
        <f>ROUND(E15*U15,2)</f>
        <v>6.33</v>
      </c>
      <c r="W15" s="230"/>
      <c r="X15" s="230" t="s">
        <v>157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158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58" t="s">
        <v>170</v>
      </c>
      <c r="D16" s="232"/>
      <c r="E16" s="233">
        <v>11.970499999999999</v>
      </c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30"/>
      <c r="Y16" s="211"/>
      <c r="Z16" s="211"/>
      <c r="AA16" s="211"/>
      <c r="AB16" s="211"/>
      <c r="AC16" s="211"/>
      <c r="AD16" s="211"/>
      <c r="AE16" s="211"/>
      <c r="AF16" s="211"/>
      <c r="AG16" s="211" t="s">
        <v>160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1">
        <v>5</v>
      </c>
      <c r="B17" s="242" t="s">
        <v>171</v>
      </c>
      <c r="C17" s="257" t="s">
        <v>172</v>
      </c>
      <c r="D17" s="243" t="s">
        <v>173</v>
      </c>
      <c r="E17" s="244">
        <v>13.45</v>
      </c>
      <c r="F17" s="245"/>
      <c r="G17" s="246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1.0200000000000001E-3</v>
      </c>
      <c r="O17" s="230">
        <f>ROUND(E17*N17,2)</f>
        <v>0.01</v>
      </c>
      <c r="P17" s="230">
        <v>0</v>
      </c>
      <c r="Q17" s="230">
        <f>ROUND(E17*P17,2)</f>
        <v>0</v>
      </c>
      <c r="R17" s="230"/>
      <c r="S17" s="230" t="s">
        <v>155</v>
      </c>
      <c r="T17" s="230" t="s">
        <v>156</v>
      </c>
      <c r="U17" s="230">
        <v>0.223</v>
      </c>
      <c r="V17" s="230">
        <f>ROUND(E17*U17,2)</f>
        <v>3</v>
      </c>
      <c r="W17" s="230"/>
      <c r="X17" s="230" t="s">
        <v>157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158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59" t="s">
        <v>174</v>
      </c>
      <c r="D18" s="247"/>
      <c r="E18" s="247"/>
      <c r="F18" s="247"/>
      <c r="G18" s="247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11"/>
      <c r="Z18" s="211"/>
      <c r="AA18" s="211"/>
      <c r="AB18" s="211"/>
      <c r="AC18" s="211"/>
      <c r="AD18" s="211"/>
      <c r="AE18" s="211"/>
      <c r="AF18" s="211"/>
      <c r="AG18" s="211" t="s">
        <v>175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28"/>
      <c r="B19" s="229"/>
      <c r="C19" s="258" t="s">
        <v>176</v>
      </c>
      <c r="D19" s="232"/>
      <c r="E19" s="233">
        <v>13.45</v>
      </c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  <c r="U19" s="230"/>
      <c r="V19" s="230"/>
      <c r="W19" s="230"/>
      <c r="X19" s="230"/>
      <c r="Y19" s="211"/>
      <c r="Z19" s="211"/>
      <c r="AA19" s="211"/>
      <c r="AB19" s="211"/>
      <c r="AC19" s="211"/>
      <c r="AD19" s="211"/>
      <c r="AE19" s="211"/>
      <c r="AF19" s="211"/>
      <c r="AG19" s="211" t="s">
        <v>160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x14ac:dyDescent="0.2">
      <c r="A20" s="235" t="s">
        <v>150</v>
      </c>
      <c r="B20" s="236" t="s">
        <v>80</v>
      </c>
      <c r="C20" s="256" t="s">
        <v>81</v>
      </c>
      <c r="D20" s="237"/>
      <c r="E20" s="238"/>
      <c r="F20" s="239"/>
      <c r="G20" s="240">
        <f>SUMIF(AG21:AG23,"&lt;&gt;NOR",G21:G23)</f>
        <v>0</v>
      </c>
      <c r="H20" s="234"/>
      <c r="I20" s="234">
        <f>SUM(I21:I23)</f>
        <v>0</v>
      </c>
      <c r="J20" s="234"/>
      <c r="K20" s="234">
        <f>SUM(K21:K23)</f>
        <v>0</v>
      </c>
      <c r="L20" s="234"/>
      <c r="M20" s="234">
        <f>SUM(M21:M23)</f>
        <v>0</v>
      </c>
      <c r="N20" s="234"/>
      <c r="O20" s="234">
        <f>SUM(O21:O23)</f>
        <v>0.11</v>
      </c>
      <c r="P20" s="234"/>
      <c r="Q20" s="234">
        <f>SUM(Q21:Q23)</f>
        <v>0</v>
      </c>
      <c r="R20" s="234"/>
      <c r="S20" s="234"/>
      <c r="T20" s="234"/>
      <c r="U20" s="234"/>
      <c r="V20" s="234">
        <f>SUM(V21:V23)</f>
        <v>1.75</v>
      </c>
      <c r="W20" s="234"/>
      <c r="X20" s="234"/>
      <c r="AG20" t="s">
        <v>151</v>
      </c>
    </row>
    <row r="21" spans="1:60" outlineLevel="1" x14ac:dyDescent="0.2">
      <c r="A21" s="241">
        <v>6</v>
      </c>
      <c r="B21" s="242" t="s">
        <v>177</v>
      </c>
      <c r="C21" s="257" t="s">
        <v>178</v>
      </c>
      <c r="D21" s="243" t="s">
        <v>163</v>
      </c>
      <c r="E21" s="244">
        <v>4.1779999999999999</v>
      </c>
      <c r="F21" s="245"/>
      <c r="G21" s="246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2.5999999999999999E-2</v>
      </c>
      <c r="O21" s="230">
        <f>ROUND(E21*N21,2)</f>
        <v>0.11</v>
      </c>
      <c r="P21" s="230">
        <v>0</v>
      </c>
      <c r="Q21" s="230">
        <f>ROUND(E21*P21,2)</f>
        <v>0</v>
      </c>
      <c r="R21" s="230"/>
      <c r="S21" s="230" t="s">
        <v>179</v>
      </c>
      <c r="T21" s="230" t="s">
        <v>180</v>
      </c>
      <c r="U21" s="230">
        <v>0.42</v>
      </c>
      <c r="V21" s="230">
        <f>ROUND(E21*U21,2)</f>
        <v>1.75</v>
      </c>
      <c r="W21" s="230"/>
      <c r="X21" s="230" t="s">
        <v>157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158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58" t="s">
        <v>181</v>
      </c>
      <c r="D22" s="232"/>
      <c r="E22" s="233">
        <v>2</v>
      </c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11"/>
      <c r="Z22" s="211"/>
      <c r="AA22" s="211"/>
      <c r="AB22" s="211"/>
      <c r="AC22" s="211"/>
      <c r="AD22" s="211"/>
      <c r="AE22" s="211"/>
      <c r="AF22" s="211"/>
      <c r="AG22" s="211" t="s">
        <v>160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/>
      <c r="B23" s="229"/>
      <c r="C23" s="258" t="s">
        <v>182</v>
      </c>
      <c r="D23" s="232"/>
      <c r="E23" s="233">
        <v>2.1800000000000002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11"/>
      <c r="Z23" s="211"/>
      <c r="AA23" s="211"/>
      <c r="AB23" s="211"/>
      <c r="AC23" s="211"/>
      <c r="AD23" s="211"/>
      <c r="AE23" s="211"/>
      <c r="AF23" s="211"/>
      <c r="AG23" s="211" t="s">
        <v>160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35" t="s">
        <v>150</v>
      </c>
      <c r="B24" s="236" t="s">
        <v>61</v>
      </c>
      <c r="C24" s="256" t="s">
        <v>79</v>
      </c>
      <c r="D24" s="237"/>
      <c r="E24" s="238"/>
      <c r="F24" s="239"/>
      <c r="G24" s="240">
        <f>SUMIF(AG25:AG26,"&lt;&gt;NOR",G25:G26)</f>
        <v>0</v>
      </c>
      <c r="H24" s="234"/>
      <c r="I24" s="234">
        <f>SUM(I25:I26)</f>
        <v>0</v>
      </c>
      <c r="J24" s="234"/>
      <c r="K24" s="234">
        <f>SUM(K25:K26)</f>
        <v>0</v>
      </c>
      <c r="L24" s="234"/>
      <c r="M24" s="234">
        <f>SUM(M25:M26)</f>
        <v>0</v>
      </c>
      <c r="N24" s="234"/>
      <c r="O24" s="234">
        <f>SUM(O25:O26)</f>
        <v>0.09</v>
      </c>
      <c r="P24" s="234"/>
      <c r="Q24" s="234">
        <f>SUM(Q25:Q26)</f>
        <v>0</v>
      </c>
      <c r="R24" s="234"/>
      <c r="S24" s="234"/>
      <c r="T24" s="234"/>
      <c r="U24" s="234"/>
      <c r="V24" s="234">
        <f>SUM(V25:V26)</f>
        <v>0.92</v>
      </c>
      <c r="W24" s="234"/>
      <c r="X24" s="234"/>
      <c r="AG24" t="s">
        <v>151</v>
      </c>
    </row>
    <row r="25" spans="1:60" outlineLevel="1" x14ac:dyDescent="0.2">
      <c r="A25" s="241">
        <v>7</v>
      </c>
      <c r="B25" s="242" t="s">
        <v>183</v>
      </c>
      <c r="C25" s="257" t="s">
        <v>184</v>
      </c>
      <c r="D25" s="243" t="s">
        <v>163</v>
      </c>
      <c r="E25" s="244">
        <v>1.125</v>
      </c>
      <c r="F25" s="245"/>
      <c r="G25" s="246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7.7579999999999996E-2</v>
      </c>
      <c r="O25" s="230">
        <f>ROUND(E25*N25,2)</f>
        <v>0.09</v>
      </c>
      <c r="P25" s="230">
        <v>0</v>
      </c>
      <c r="Q25" s="230">
        <f>ROUND(E25*P25,2)</f>
        <v>0</v>
      </c>
      <c r="R25" s="230"/>
      <c r="S25" s="230" t="s">
        <v>179</v>
      </c>
      <c r="T25" s="230" t="s">
        <v>180</v>
      </c>
      <c r="U25" s="230">
        <v>0.81899999999999995</v>
      </c>
      <c r="V25" s="230">
        <f>ROUND(E25*U25,2)</f>
        <v>0.92</v>
      </c>
      <c r="W25" s="230"/>
      <c r="X25" s="230" t="s">
        <v>157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158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8" t="s">
        <v>185</v>
      </c>
      <c r="D26" s="232"/>
      <c r="E26" s="233">
        <v>1.125</v>
      </c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11"/>
      <c r="Z26" s="211"/>
      <c r="AA26" s="211"/>
      <c r="AB26" s="211"/>
      <c r="AC26" s="211"/>
      <c r="AD26" s="211"/>
      <c r="AE26" s="211"/>
      <c r="AF26" s="211"/>
      <c r="AG26" s="211" t="s">
        <v>160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x14ac:dyDescent="0.2">
      <c r="A27" s="235" t="s">
        <v>150</v>
      </c>
      <c r="B27" s="236" t="s">
        <v>80</v>
      </c>
      <c r="C27" s="256" t="s">
        <v>81</v>
      </c>
      <c r="D27" s="237"/>
      <c r="E27" s="238"/>
      <c r="F27" s="239"/>
      <c r="G27" s="240">
        <f>SUMIF(AG28:AG50,"&lt;&gt;NOR",G28:G50)</f>
        <v>0</v>
      </c>
      <c r="H27" s="234"/>
      <c r="I27" s="234">
        <f>SUM(I28:I50)</f>
        <v>0</v>
      </c>
      <c r="J27" s="234"/>
      <c r="K27" s="234">
        <f>SUM(K28:K50)</f>
        <v>0</v>
      </c>
      <c r="L27" s="234"/>
      <c r="M27" s="234">
        <f>SUM(M28:M50)</f>
        <v>0</v>
      </c>
      <c r="N27" s="234"/>
      <c r="O27" s="234">
        <f>SUM(O28:O50)</f>
        <v>2.35</v>
      </c>
      <c r="P27" s="234"/>
      <c r="Q27" s="234">
        <f>SUM(Q28:Q50)</f>
        <v>0</v>
      </c>
      <c r="R27" s="234"/>
      <c r="S27" s="234"/>
      <c r="T27" s="234"/>
      <c r="U27" s="234"/>
      <c r="V27" s="234">
        <f>SUM(V28:V50)</f>
        <v>93.359999999999985</v>
      </c>
      <c r="W27" s="234"/>
      <c r="X27" s="234"/>
      <c r="AG27" t="s">
        <v>151</v>
      </c>
    </row>
    <row r="28" spans="1:60" ht="22.5" outlineLevel="1" x14ac:dyDescent="0.2">
      <c r="A28" s="241">
        <v>8</v>
      </c>
      <c r="B28" s="242" t="s">
        <v>186</v>
      </c>
      <c r="C28" s="257" t="s">
        <v>187</v>
      </c>
      <c r="D28" s="243" t="s">
        <v>163</v>
      </c>
      <c r="E28" s="244">
        <v>51.87</v>
      </c>
      <c r="F28" s="245"/>
      <c r="G28" s="246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4.1200000000000004E-3</v>
      </c>
      <c r="O28" s="230">
        <f>ROUND(E28*N28,2)</f>
        <v>0.21</v>
      </c>
      <c r="P28" s="230">
        <v>0</v>
      </c>
      <c r="Q28" s="230">
        <f>ROUND(E28*P28,2)</f>
        <v>0</v>
      </c>
      <c r="R28" s="230"/>
      <c r="S28" s="230" t="s">
        <v>155</v>
      </c>
      <c r="T28" s="230" t="s">
        <v>156</v>
      </c>
      <c r="U28" s="230">
        <v>0.19350999999999999</v>
      </c>
      <c r="V28" s="230">
        <f>ROUND(E28*U28,2)</f>
        <v>10.039999999999999</v>
      </c>
      <c r="W28" s="230"/>
      <c r="X28" s="230" t="s">
        <v>157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158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59" t="s">
        <v>188</v>
      </c>
      <c r="D29" s="247"/>
      <c r="E29" s="247"/>
      <c r="F29" s="247"/>
      <c r="G29" s="247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11"/>
      <c r="Z29" s="211"/>
      <c r="AA29" s="211"/>
      <c r="AB29" s="211"/>
      <c r="AC29" s="211"/>
      <c r="AD29" s="211"/>
      <c r="AE29" s="211"/>
      <c r="AF29" s="211"/>
      <c r="AG29" s="211" t="s">
        <v>175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58" t="s">
        <v>189</v>
      </c>
      <c r="D30" s="232"/>
      <c r="E30" s="233">
        <v>51.87</v>
      </c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11"/>
      <c r="Z30" s="211"/>
      <c r="AA30" s="211"/>
      <c r="AB30" s="211"/>
      <c r="AC30" s="211"/>
      <c r="AD30" s="211"/>
      <c r="AE30" s="211"/>
      <c r="AF30" s="211"/>
      <c r="AG30" s="211" t="s">
        <v>160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41">
        <v>9</v>
      </c>
      <c r="B31" s="242" t="s">
        <v>190</v>
      </c>
      <c r="C31" s="257" t="s">
        <v>191</v>
      </c>
      <c r="D31" s="243" t="s">
        <v>173</v>
      </c>
      <c r="E31" s="244">
        <v>17.600000000000001</v>
      </c>
      <c r="F31" s="245"/>
      <c r="G31" s="246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2.3800000000000002E-3</v>
      </c>
      <c r="O31" s="230">
        <f>ROUND(E31*N31,2)</f>
        <v>0.04</v>
      </c>
      <c r="P31" s="230">
        <v>0</v>
      </c>
      <c r="Q31" s="230">
        <f>ROUND(E31*P31,2)</f>
        <v>0</v>
      </c>
      <c r="R31" s="230"/>
      <c r="S31" s="230" t="s">
        <v>179</v>
      </c>
      <c r="T31" s="230" t="s">
        <v>180</v>
      </c>
      <c r="U31" s="230">
        <v>0.18232999999999999</v>
      </c>
      <c r="V31" s="230">
        <f>ROUND(E31*U31,2)</f>
        <v>3.21</v>
      </c>
      <c r="W31" s="230"/>
      <c r="X31" s="230" t="s">
        <v>157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158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58" t="s">
        <v>192</v>
      </c>
      <c r="D32" s="232"/>
      <c r="E32" s="233">
        <v>3.1</v>
      </c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11"/>
      <c r="Z32" s="211"/>
      <c r="AA32" s="211"/>
      <c r="AB32" s="211"/>
      <c r="AC32" s="211"/>
      <c r="AD32" s="211"/>
      <c r="AE32" s="211"/>
      <c r="AF32" s="211"/>
      <c r="AG32" s="211" t="s">
        <v>160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58" t="s">
        <v>193</v>
      </c>
      <c r="D33" s="232"/>
      <c r="E33" s="233">
        <v>6.8</v>
      </c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1"/>
      <c r="Z33" s="211"/>
      <c r="AA33" s="211"/>
      <c r="AB33" s="211"/>
      <c r="AC33" s="211"/>
      <c r="AD33" s="211"/>
      <c r="AE33" s="211"/>
      <c r="AF33" s="211"/>
      <c r="AG33" s="211" t="s">
        <v>160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28"/>
      <c r="B34" s="229"/>
      <c r="C34" s="258" t="s">
        <v>194</v>
      </c>
      <c r="D34" s="232"/>
      <c r="E34" s="233">
        <v>7.7</v>
      </c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11"/>
      <c r="Z34" s="211"/>
      <c r="AA34" s="211"/>
      <c r="AB34" s="211"/>
      <c r="AC34" s="211"/>
      <c r="AD34" s="211"/>
      <c r="AE34" s="211"/>
      <c r="AF34" s="211"/>
      <c r="AG34" s="211" t="s">
        <v>160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1">
        <v>10</v>
      </c>
      <c r="B35" s="242" t="s">
        <v>195</v>
      </c>
      <c r="C35" s="257" t="s">
        <v>196</v>
      </c>
      <c r="D35" s="243" t="s">
        <v>163</v>
      </c>
      <c r="E35" s="244">
        <v>134.76220000000001</v>
      </c>
      <c r="F35" s="245"/>
      <c r="G35" s="246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1.038E-2</v>
      </c>
      <c r="O35" s="230">
        <f>ROUND(E35*N35,2)</f>
        <v>1.4</v>
      </c>
      <c r="P35" s="230">
        <v>0</v>
      </c>
      <c r="Q35" s="230">
        <f>ROUND(E35*P35,2)</f>
        <v>0</v>
      </c>
      <c r="R35" s="230"/>
      <c r="S35" s="230" t="s">
        <v>179</v>
      </c>
      <c r="T35" s="230" t="s">
        <v>180</v>
      </c>
      <c r="U35" s="230">
        <v>0.33688000000000001</v>
      </c>
      <c r="V35" s="230">
        <f>ROUND(E35*U35,2)</f>
        <v>45.4</v>
      </c>
      <c r="W35" s="230"/>
      <c r="X35" s="230" t="s">
        <v>157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158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28"/>
      <c r="B36" s="229"/>
      <c r="C36" s="258" t="s">
        <v>197</v>
      </c>
      <c r="D36" s="232"/>
      <c r="E36" s="233">
        <v>22.66</v>
      </c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11"/>
      <c r="Z36" s="211"/>
      <c r="AA36" s="211"/>
      <c r="AB36" s="211"/>
      <c r="AC36" s="211"/>
      <c r="AD36" s="211"/>
      <c r="AE36" s="211"/>
      <c r="AF36" s="211"/>
      <c r="AG36" s="211" t="s">
        <v>160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28"/>
      <c r="B37" s="229"/>
      <c r="C37" s="258" t="s">
        <v>198</v>
      </c>
      <c r="D37" s="232"/>
      <c r="E37" s="233">
        <v>2.02</v>
      </c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11"/>
      <c r="Z37" s="211"/>
      <c r="AA37" s="211"/>
      <c r="AB37" s="211"/>
      <c r="AC37" s="211"/>
      <c r="AD37" s="211"/>
      <c r="AE37" s="211"/>
      <c r="AF37" s="211"/>
      <c r="AG37" s="211" t="s">
        <v>160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28"/>
      <c r="B38" s="229"/>
      <c r="C38" s="258" t="s">
        <v>199</v>
      </c>
      <c r="D38" s="232"/>
      <c r="E38" s="233">
        <v>0.94</v>
      </c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30"/>
      <c r="Y38" s="211"/>
      <c r="Z38" s="211"/>
      <c r="AA38" s="211"/>
      <c r="AB38" s="211"/>
      <c r="AC38" s="211"/>
      <c r="AD38" s="211"/>
      <c r="AE38" s="211"/>
      <c r="AF38" s="211"/>
      <c r="AG38" s="211" t="s">
        <v>160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58" t="s">
        <v>200</v>
      </c>
      <c r="D39" s="232"/>
      <c r="E39" s="233">
        <v>23.59</v>
      </c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11"/>
      <c r="Z39" s="211"/>
      <c r="AA39" s="211"/>
      <c r="AB39" s="211"/>
      <c r="AC39" s="211"/>
      <c r="AD39" s="211"/>
      <c r="AE39" s="211"/>
      <c r="AF39" s="211"/>
      <c r="AG39" s="211" t="s">
        <v>160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/>
      <c r="B40" s="229"/>
      <c r="C40" s="258" t="s">
        <v>201</v>
      </c>
      <c r="D40" s="232"/>
      <c r="E40" s="233">
        <v>38.380000000000003</v>
      </c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11"/>
      <c r="Z40" s="211"/>
      <c r="AA40" s="211"/>
      <c r="AB40" s="211"/>
      <c r="AC40" s="211"/>
      <c r="AD40" s="211"/>
      <c r="AE40" s="211"/>
      <c r="AF40" s="211"/>
      <c r="AG40" s="211" t="s">
        <v>160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28"/>
      <c r="B41" s="229"/>
      <c r="C41" s="258" t="s">
        <v>202</v>
      </c>
      <c r="D41" s="232"/>
      <c r="E41" s="233">
        <v>9.9700000000000006</v>
      </c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11"/>
      <c r="Z41" s="211"/>
      <c r="AA41" s="211"/>
      <c r="AB41" s="211"/>
      <c r="AC41" s="211"/>
      <c r="AD41" s="211"/>
      <c r="AE41" s="211"/>
      <c r="AF41" s="211"/>
      <c r="AG41" s="211" t="s">
        <v>160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28"/>
      <c r="B42" s="229"/>
      <c r="C42" s="258" t="s">
        <v>203</v>
      </c>
      <c r="D42" s="232"/>
      <c r="E42" s="233">
        <v>37.200000000000003</v>
      </c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30"/>
      <c r="Y42" s="211"/>
      <c r="Z42" s="211"/>
      <c r="AA42" s="211"/>
      <c r="AB42" s="211"/>
      <c r="AC42" s="211"/>
      <c r="AD42" s="211"/>
      <c r="AE42" s="211"/>
      <c r="AF42" s="211"/>
      <c r="AG42" s="211" t="s">
        <v>160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1">
        <v>11</v>
      </c>
      <c r="B43" s="242" t="s">
        <v>204</v>
      </c>
      <c r="C43" s="257" t="s">
        <v>205</v>
      </c>
      <c r="D43" s="243" t="s">
        <v>163</v>
      </c>
      <c r="E43" s="244">
        <v>41.72</v>
      </c>
      <c r="F43" s="245"/>
      <c r="G43" s="246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1.312E-2</v>
      </c>
      <c r="O43" s="230">
        <f>ROUND(E43*N43,2)</f>
        <v>0.55000000000000004</v>
      </c>
      <c r="P43" s="230">
        <v>0</v>
      </c>
      <c r="Q43" s="230">
        <f>ROUND(E43*P43,2)</f>
        <v>0</v>
      </c>
      <c r="R43" s="230"/>
      <c r="S43" s="230" t="s">
        <v>179</v>
      </c>
      <c r="T43" s="230" t="s">
        <v>180</v>
      </c>
      <c r="U43" s="230">
        <v>0.47</v>
      </c>
      <c r="V43" s="230">
        <f>ROUND(E43*U43,2)</f>
        <v>19.61</v>
      </c>
      <c r="W43" s="230"/>
      <c r="X43" s="230" t="s">
        <v>157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158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58" t="s">
        <v>206</v>
      </c>
      <c r="D44" s="232"/>
      <c r="E44" s="233">
        <v>41.72</v>
      </c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11"/>
      <c r="Z44" s="211"/>
      <c r="AA44" s="211"/>
      <c r="AB44" s="211"/>
      <c r="AC44" s="211"/>
      <c r="AD44" s="211"/>
      <c r="AE44" s="211"/>
      <c r="AF44" s="211"/>
      <c r="AG44" s="211" t="s">
        <v>160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1">
        <v>12</v>
      </c>
      <c r="B45" s="242" t="s">
        <v>207</v>
      </c>
      <c r="C45" s="257" t="s">
        <v>208</v>
      </c>
      <c r="D45" s="243" t="s">
        <v>163</v>
      </c>
      <c r="E45" s="244">
        <v>41.723999999999997</v>
      </c>
      <c r="F45" s="245"/>
      <c r="G45" s="246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3.6700000000000001E-3</v>
      </c>
      <c r="O45" s="230">
        <f>ROUND(E45*N45,2)</f>
        <v>0.15</v>
      </c>
      <c r="P45" s="230">
        <v>0</v>
      </c>
      <c r="Q45" s="230">
        <f>ROUND(E45*P45,2)</f>
        <v>0</v>
      </c>
      <c r="R45" s="230"/>
      <c r="S45" s="230" t="s">
        <v>179</v>
      </c>
      <c r="T45" s="230" t="s">
        <v>180</v>
      </c>
      <c r="U45" s="230">
        <v>0.36199999999999999</v>
      </c>
      <c r="V45" s="230">
        <f>ROUND(E45*U45,2)</f>
        <v>15.1</v>
      </c>
      <c r="W45" s="230"/>
      <c r="X45" s="230" t="s">
        <v>157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158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/>
      <c r="B46" s="229"/>
      <c r="C46" s="258" t="s">
        <v>209</v>
      </c>
      <c r="D46" s="232"/>
      <c r="E46" s="233">
        <v>2.02</v>
      </c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11"/>
      <c r="Z46" s="211"/>
      <c r="AA46" s="211"/>
      <c r="AB46" s="211"/>
      <c r="AC46" s="211"/>
      <c r="AD46" s="211"/>
      <c r="AE46" s="211"/>
      <c r="AF46" s="211"/>
      <c r="AG46" s="211" t="s">
        <v>160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/>
      <c r="B47" s="229"/>
      <c r="C47" s="258" t="s">
        <v>210</v>
      </c>
      <c r="D47" s="232"/>
      <c r="E47" s="233">
        <v>3.07</v>
      </c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11"/>
      <c r="Z47" s="211"/>
      <c r="AA47" s="211"/>
      <c r="AB47" s="211"/>
      <c r="AC47" s="211"/>
      <c r="AD47" s="211"/>
      <c r="AE47" s="211"/>
      <c r="AF47" s="211"/>
      <c r="AG47" s="211" t="s">
        <v>160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/>
      <c r="B48" s="229"/>
      <c r="C48" s="258" t="s">
        <v>211</v>
      </c>
      <c r="D48" s="232"/>
      <c r="E48" s="233">
        <v>12.24</v>
      </c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11"/>
      <c r="Z48" s="211"/>
      <c r="AA48" s="211"/>
      <c r="AB48" s="211"/>
      <c r="AC48" s="211"/>
      <c r="AD48" s="211"/>
      <c r="AE48" s="211"/>
      <c r="AF48" s="211"/>
      <c r="AG48" s="211" t="s">
        <v>160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28"/>
      <c r="B49" s="229"/>
      <c r="C49" s="258" t="s">
        <v>212</v>
      </c>
      <c r="D49" s="232"/>
      <c r="E49" s="233">
        <v>4.4000000000000004</v>
      </c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11"/>
      <c r="Z49" s="211"/>
      <c r="AA49" s="211"/>
      <c r="AB49" s="211"/>
      <c r="AC49" s="211"/>
      <c r="AD49" s="211"/>
      <c r="AE49" s="211"/>
      <c r="AF49" s="211"/>
      <c r="AG49" s="211" t="s">
        <v>160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58" t="s">
        <v>213</v>
      </c>
      <c r="D50" s="232"/>
      <c r="E50" s="233">
        <v>20</v>
      </c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11"/>
      <c r="Z50" s="211"/>
      <c r="AA50" s="211"/>
      <c r="AB50" s="211"/>
      <c r="AC50" s="211"/>
      <c r="AD50" s="211"/>
      <c r="AE50" s="211"/>
      <c r="AF50" s="211"/>
      <c r="AG50" s="211" t="s">
        <v>160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35" t="s">
        <v>150</v>
      </c>
      <c r="B51" s="236" t="s">
        <v>82</v>
      </c>
      <c r="C51" s="256" t="s">
        <v>83</v>
      </c>
      <c r="D51" s="237"/>
      <c r="E51" s="238"/>
      <c r="F51" s="239"/>
      <c r="G51" s="240">
        <f>SUMIF(AG52:AG59,"&lt;&gt;NOR",G52:G59)</f>
        <v>0</v>
      </c>
      <c r="H51" s="234"/>
      <c r="I51" s="234">
        <f>SUM(I52:I59)</f>
        <v>0</v>
      </c>
      <c r="J51" s="234"/>
      <c r="K51" s="234">
        <f>SUM(K52:K59)</f>
        <v>0</v>
      </c>
      <c r="L51" s="234"/>
      <c r="M51" s="234">
        <f>SUM(M52:M59)</f>
        <v>0</v>
      </c>
      <c r="N51" s="234"/>
      <c r="O51" s="234">
        <f>SUM(O52:O59)</f>
        <v>2.7399999999999998</v>
      </c>
      <c r="P51" s="234"/>
      <c r="Q51" s="234">
        <f>SUM(Q52:Q59)</f>
        <v>0</v>
      </c>
      <c r="R51" s="234"/>
      <c r="S51" s="234"/>
      <c r="T51" s="234"/>
      <c r="U51" s="234"/>
      <c r="V51" s="234">
        <f>SUM(V52:V59)</f>
        <v>18.36</v>
      </c>
      <c r="W51" s="234"/>
      <c r="X51" s="234"/>
      <c r="AG51" t="s">
        <v>151</v>
      </c>
    </row>
    <row r="52" spans="1:60" outlineLevel="1" x14ac:dyDescent="0.2">
      <c r="A52" s="241">
        <v>13</v>
      </c>
      <c r="B52" s="242" t="s">
        <v>214</v>
      </c>
      <c r="C52" s="257" t="s">
        <v>215</v>
      </c>
      <c r="D52" s="243" t="s">
        <v>163</v>
      </c>
      <c r="E52" s="244">
        <v>20.86</v>
      </c>
      <c r="F52" s="245"/>
      <c r="G52" s="246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2.1000000000000001E-4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179</v>
      </c>
      <c r="T52" s="230" t="s">
        <v>180</v>
      </c>
      <c r="U52" s="230">
        <v>0.09</v>
      </c>
      <c r="V52" s="230">
        <f>ROUND(E52*U52,2)</f>
        <v>1.88</v>
      </c>
      <c r="W52" s="230"/>
      <c r="X52" s="230" t="s">
        <v>157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158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28"/>
      <c r="B53" s="229"/>
      <c r="C53" s="258" t="s">
        <v>216</v>
      </c>
      <c r="D53" s="232"/>
      <c r="E53" s="233">
        <v>20.86</v>
      </c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11"/>
      <c r="Z53" s="211"/>
      <c r="AA53" s="211"/>
      <c r="AB53" s="211"/>
      <c r="AC53" s="211"/>
      <c r="AD53" s="211"/>
      <c r="AE53" s="211"/>
      <c r="AF53" s="211"/>
      <c r="AG53" s="211" t="s">
        <v>160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1">
        <v>14</v>
      </c>
      <c r="B54" s="242" t="s">
        <v>217</v>
      </c>
      <c r="C54" s="257" t="s">
        <v>218</v>
      </c>
      <c r="D54" s="243" t="s">
        <v>163</v>
      </c>
      <c r="E54" s="244">
        <v>20.86</v>
      </c>
      <c r="F54" s="245"/>
      <c r="G54" s="246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0.1231</v>
      </c>
      <c r="O54" s="230">
        <f>ROUND(E54*N54,2)</f>
        <v>2.57</v>
      </c>
      <c r="P54" s="230">
        <v>0</v>
      </c>
      <c r="Q54" s="230">
        <f>ROUND(E54*P54,2)</f>
        <v>0</v>
      </c>
      <c r="R54" s="230"/>
      <c r="S54" s="230" t="s">
        <v>179</v>
      </c>
      <c r="T54" s="230" t="s">
        <v>180</v>
      </c>
      <c r="U54" s="230">
        <v>0.45</v>
      </c>
      <c r="V54" s="230">
        <f>ROUND(E54*U54,2)</f>
        <v>9.39</v>
      </c>
      <c r="W54" s="230"/>
      <c r="X54" s="230" t="s">
        <v>157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158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28"/>
      <c r="B55" s="229"/>
      <c r="C55" s="258" t="s">
        <v>216</v>
      </c>
      <c r="D55" s="232"/>
      <c r="E55" s="233">
        <v>20.86</v>
      </c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11"/>
      <c r="Z55" s="211"/>
      <c r="AA55" s="211"/>
      <c r="AB55" s="211"/>
      <c r="AC55" s="211"/>
      <c r="AD55" s="211"/>
      <c r="AE55" s="211"/>
      <c r="AF55" s="211"/>
      <c r="AG55" s="211" t="s">
        <v>160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1">
        <v>15</v>
      </c>
      <c r="B56" s="242" t="s">
        <v>219</v>
      </c>
      <c r="C56" s="257" t="s">
        <v>220</v>
      </c>
      <c r="D56" s="243" t="s">
        <v>163</v>
      </c>
      <c r="E56" s="244">
        <v>20.86</v>
      </c>
      <c r="F56" s="245"/>
      <c r="G56" s="246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179</v>
      </c>
      <c r="T56" s="230" t="s">
        <v>180</v>
      </c>
      <c r="U56" s="230">
        <v>0.34</v>
      </c>
      <c r="V56" s="230">
        <f>ROUND(E56*U56,2)</f>
        <v>7.09</v>
      </c>
      <c r="W56" s="230"/>
      <c r="X56" s="230" t="s">
        <v>157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158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28"/>
      <c r="B57" s="229"/>
      <c r="C57" s="258" t="s">
        <v>216</v>
      </c>
      <c r="D57" s="232"/>
      <c r="E57" s="233">
        <v>20.86</v>
      </c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30"/>
      <c r="V57" s="230"/>
      <c r="W57" s="230"/>
      <c r="X57" s="230"/>
      <c r="Y57" s="211"/>
      <c r="Z57" s="211"/>
      <c r="AA57" s="211"/>
      <c r="AB57" s="211"/>
      <c r="AC57" s="211"/>
      <c r="AD57" s="211"/>
      <c r="AE57" s="211"/>
      <c r="AF57" s="211"/>
      <c r="AG57" s="211" t="s">
        <v>160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41">
        <v>16</v>
      </c>
      <c r="B58" s="242" t="s">
        <v>221</v>
      </c>
      <c r="C58" s="257" t="s">
        <v>222</v>
      </c>
      <c r="D58" s="243" t="s">
        <v>223</v>
      </c>
      <c r="E58" s="244">
        <v>166.88</v>
      </c>
      <c r="F58" s="245"/>
      <c r="G58" s="246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15</v>
      </c>
      <c r="M58" s="230">
        <f>G58*(1+L58/100)</f>
        <v>0</v>
      </c>
      <c r="N58" s="230">
        <v>1E-3</v>
      </c>
      <c r="O58" s="230">
        <f>ROUND(E58*N58,2)</f>
        <v>0.17</v>
      </c>
      <c r="P58" s="230">
        <v>0</v>
      </c>
      <c r="Q58" s="230">
        <f>ROUND(E58*P58,2)</f>
        <v>0</v>
      </c>
      <c r="R58" s="230" t="s">
        <v>224</v>
      </c>
      <c r="S58" s="230" t="s">
        <v>155</v>
      </c>
      <c r="T58" s="230" t="s">
        <v>156</v>
      </c>
      <c r="U58" s="230">
        <v>0</v>
      </c>
      <c r="V58" s="230">
        <f>ROUND(E58*U58,2)</f>
        <v>0</v>
      </c>
      <c r="W58" s="230"/>
      <c r="X58" s="230" t="s">
        <v>225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226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/>
      <c r="B59" s="229"/>
      <c r="C59" s="258" t="s">
        <v>227</v>
      </c>
      <c r="D59" s="232"/>
      <c r="E59" s="233">
        <v>166.88</v>
      </c>
      <c r="F59" s="230"/>
      <c r="G59" s="230"/>
      <c r="H59" s="230"/>
      <c r="I59" s="230"/>
      <c r="J59" s="230"/>
      <c r="K59" s="230"/>
      <c r="L59" s="230"/>
      <c r="M59" s="230"/>
      <c r="N59" s="230"/>
      <c r="O59" s="230"/>
      <c r="P59" s="230"/>
      <c r="Q59" s="230"/>
      <c r="R59" s="230"/>
      <c r="S59" s="230"/>
      <c r="T59" s="230"/>
      <c r="U59" s="230"/>
      <c r="V59" s="230"/>
      <c r="W59" s="230"/>
      <c r="X59" s="230"/>
      <c r="Y59" s="211"/>
      <c r="Z59" s="211"/>
      <c r="AA59" s="211"/>
      <c r="AB59" s="211"/>
      <c r="AC59" s="211"/>
      <c r="AD59" s="211"/>
      <c r="AE59" s="211"/>
      <c r="AF59" s="211"/>
      <c r="AG59" s="211" t="s">
        <v>160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">
      <c r="A60" s="235" t="s">
        <v>150</v>
      </c>
      <c r="B60" s="236" t="s">
        <v>84</v>
      </c>
      <c r="C60" s="256" t="s">
        <v>85</v>
      </c>
      <c r="D60" s="237"/>
      <c r="E60" s="238"/>
      <c r="F60" s="239"/>
      <c r="G60" s="240">
        <f>SUMIF(AG61:AG61,"&lt;&gt;NOR",G61:G61)</f>
        <v>0</v>
      </c>
      <c r="H60" s="234"/>
      <c r="I60" s="234">
        <f>SUM(I61:I61)</f>
        <v>0</v>
      </c>
      <c r="J60" s="234"/>
      <c r="K60" s="234">
        <f>SUM(K61:K61)</f>
        <v>0</v>
      </c>
      <c r="L60" s="234"/>
      <c r="M60" s="234">
        <f>SUM(M61:M61)</f>
        <v>0</v>
      </c>
      <c r="N60" s="234"/>
      <c r="O60" s="234">
        <f>SUM(O61:O61)</f>
        <v>0.06</v>
      </c>
      <c r="P60" s="234"/>
      <c r="Q60" s="234">
        <f>SUM(Q61:Q61)</f>
        <v>0</v>
      </c>
      <c r="R60" s="234"/>
      <c r="S60" s="234"/>
      <c r="T60" s="234"/>
      <c r="U60" s="234"/>
      <c r="V60" s="234">
        <f>SUM(V61:V61)</f>
        <v>2.1</v>
      </c>
      <c r="W60" s="234"/>
      <c r="X60" s="234"/>
      <c r="AG60" t="s">
        <v>151</v>
      </c>
    </row>
    <row r="61" spans="1:60" ht="22.5" outlineLevel="1" x14ac:dyDescent="0.2">
      <c r="A61" s="248">
        <v>17</v>
      </c>
      <c r="B61" s="249" t="s">
        <v>228</v>
      </c>
      <c r="C61" s="260" t="s">
        <v>229</v>
      </c>
      <c r="D61" s="250" t="s">
        <v>230</v>
      </c>
      <c r="E61" s="251">
        <v>1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6.4009999999999997E-2</v>
      </c>
      <c r="O61" s="230">
        <f>ROUND(E61*N61,2)</f>
        <v>0.06</v>
      </c>
      <c r="P61" s="230">
        <v>0</v>
      </c>
      <c r="Q61" s="230">
        <f>ROUND(E61*P61,2)</f>
        <v>0</v>
      </c>
      <c r="R61" s="230"/>
      <c r="S61" s="230" t="s">
        <v>179</v>
      </c>
      <c r="T61" s="230" t="s">
        <v>180</v>
      </c>
      <c r="U61" s="230">
        <v>2.097</v>
      </c>
      <c r="V61" s="230">
        <f>ROUND(E61*U61,2)</f>
        <v>2.1</v>
      </c>
      <c r="W61" s="230"/>
      <c r="X61" s="230" t="s">
        <v>157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158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x14ac:dyDescent="0.2">
      <c r="A62" s="235" t="s">
        <v>150</v>
      </c>
      <c r="B62" s="236" t="s">
        <v>86</v>
      </c>
      <c r="C62" s="256" t="s">
        <v>87</v>
      </c>
      <c r="D62" s="237"/>
      <c r="E62" s="238"/>
      <c r="F62" s="239"/>
      <c r="G62" s="240">
        <f>SUMIF(AG63:AG64,"&lt;&gt;NOR",G63:G64)</f>
        <v>0</v>
      </c>
      <c r="H62" s="234"/>
      <c r="I62" s="234">
        <f>SUM(I63:I64)</f>
        <v>0</v>
      </c>
      <c r="J62" s="234"/>
      <c r="K62" s="234">
        <f>SUM(K63:K64)</f>
        <v>0</v>
      </c>
      <c r="L62" s="234"/>
      <c r="M62" s="234">
        <f>SUM(M63:M64)</f>
        <v>0</v>
      </c>
      <c r="N62" s="234"/>
      <c r="O62" s="234">
        <f>SUM(O63:O64)</f>
        <v>0.08</v>
      </c>
      <c r="P62" s="234"/>
      <c r="Q62" s="234">
        <f>SUM(Q63:Q64)</f>
        <v>0</v>
      </c>
      <c r="R62" s="234"/>
      <c r="S62" s="234"/>
      <c r="T62" s="234"/>
      <c r="U62" s="234"/>
      <c r="V62" s="234">
        <f>SUM(V63:V64)</f>
        <v>11.06</v>
      </c>
      <c r="W62" s="234"/>
      <c r="X62" s="234"/>
      <c r="AG62" t="s">
        <v>151</v>
      </c>
    </row>
    <row r="63" spans="1:60" outlineLevel="1" x14ac:dyDescent="0.2">
      <c r="A63" s="241">
        <v>18</v>
      </c>
      <c r="B63" s="242" t="s">
        <v>231</v>
      </c>
      <c r="C63" s="257" t="s">
        <v>232</v>
      </c>
      <c r="D63" s="243" t="s">
        <v>163</v>
      </c>
      <c r="E63" s="244">
        <v>51.67</v>
      </c>
      <c r="F63" s="245"/>
      <c r="G63" s="246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1.58E-3</v>
      </c>
      <c r="O63" s="230">
        <f>ROUND(E63*N63,2)</f>
        <v>0.08</v>
      </c>
      <c r="P63" s="230">
        <v>0</v>
      </c>
      <c r="Q63" s="230">
        <f>ROUND(E63*P63,2)</f>
        <v>0</v>
      </c>
      <c r="R63" s="230"/>
      <c r="S63" s="230" t="s">
        <v>179</v>
      </c>
      <c r="T63" s="230" t="s">
        <v>180</v>
      </c>
      <c r="U63" s="230">
        <v>0.214</v>
      </c>
      <c r="V63" s="230">
        <f>ROUND(E63*U63,2)</f>
        <v>11.06</v>
      </c>
      <c r="W63" s="230"/>
      <c r="X63" s="230" t="s">
        <v>157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233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28"/>
      <c r="B64" s="229"/>
      <c r="C64" s="258" t="s">
        <v>234</v>
      </c>
      <c r="D64" s="232"/>
      <c r="E64" s="233">
        <v>51.67</v>
      </c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11"/>
      <c r="Z64" s="211"/>
      <c r="AA64" s="211"/>
      <c r="AB64" s="211"/>
      <c r="AC64" s="211"/>
      <c r="AD64" s="211"/>
      <c r="AE64" s="211"/>
      <c r="AF64" s="211"/>
      <c r="AG64" s="211" t="s">
        <v>160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25.5" x14ac:dyDescent="0.2">
      <c r="A65" s="235" t="s">
        <v>150</v>
      </c>
      <c r="B65" s="236" t="s">
        <v>88</v>
      </c>
      <c r="C65" s="256" t="s">
        <v>89</v>
      </c>
      <c r="D65" s="237"/>
      <c r="E65" s="238"/>
      <c r="F65" s="239"/>
      <c r="G65" s="240">
        <f>SUMIF(AG66:AG70,"&lt;&gt;NOR",G66:G70)</f>
        <v>0</v>
      </c>
      <c r="H65" s="234"/>
      <c r="I65" s="234">
        <f>SUM(I66:I70)</f>
        <v>0</v>
      </c>
      <c r="J65" s="234"/>
      <c r="K65" s="234">
        <f>SUM(K66:K70)</f>
        <v>0</v>
      </c>
      <c r="L65" s="234"/>
      <c r="M65" s="234">
        <f>SUM(M66:M70)</f>
        <v>0</v>
      </c>
      <c r="N65" s="234"/>
      <c r="O65" s="234">
        <f>SUM(O66:O70)</f>
        <v>0</v>
      </c>
      <c r="P65" s="234"/>
      <c r="Q65" s="234">
        <f>SUM(Q66:Q70)</f>
        <v>0</v>
      </c>
      <c r="R65" s="234"/>
      <c r="S65" s="234"/>
      <c r="T65" s="234"/>
      <c r="U65" s="234"/>
      <c r="V65" s="234">
        <f>SUM(V66:V70)</f>
        <v>0</v>
      </c>
      <c r="W65" s="234"/>
      <c r="X65" s="234"/>
      <c r="AG65" t="s">
        <v>151</v>
      </c>
    </row>
    <row r="66" spans="1:60" outlineLevel="1" x14ac:dyDescent="0.2">
      <c r="A66" s="241">
        <v>19</v>
      </c>
      <c r="B66" s="242" t="s">
        <v>235</v>
      </c>
      <c r="C66" s="257" t="s">
        <v>236</v>
      </c>
      <c r="D66" s="243" t="s">
        <v>163</v>
      </c>
      <c r="E66" s="244">
        <v>51.67</v>
      </c>
      <c r="F66" s="245"/>
      <c r="G66" s="246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179</v>
      </c>
      <c r="T66" s="230" t="s">
        <v>180</v>
      </c>
      <c r="U66" s="230">
        <v>0</v>
      </c>
      <c r="V66" s="230">
        <f>ROUND(E66*U66,2)</f>
        <v>0</v>
      </c>
      <c r="W66" s="230"/>
      <c r="X66" s="230" t="s">
        <v>157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233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28"/>
      <c r="B67" s="229"/>
      <c r="C67" s="258" t="s">
        <v>234</v>
      </c>
      <c r="D67" s="232"/>
      <c r="E67" s="233">
        <v>51.67</v>
      </c>
      <c r="F67" s="230"/>
      <c r="G67" s="230"/>
      <c r="H67" s="230"/>
      <c r="I67" s="230"/>
      <c r="J67" s="230"/>
      <c r="K67" s="230"/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0"/>
      <c r="W67" s="230"/>
      <c r="X67" s="230"/>
      <c r="Y67" s="211"/>
      <c r="Z67" s="211"/>
      <c r="AA67" s="211"/>
      <c r="AB67" s="211"/>
      <c r="AC67" s="211"/>
      <c r="AD67" s="211"/>
      <c r="AE67" s="211"/>
      <c r="AF67" s="211"/>
      <c r="AG67" s="211" t="s">
        <v>160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8">
        <v>20</v>
      </c>
      <c r="B68" s="249" t="s">
        <v>237</v>
      </c>
      <c r="C68" s="260" t="s">
        <v>238</v>
      </c>
      <c r="D68" s="250" t="s">
        <v>239</v>
      </c>
      <c r="E68" s="251">
        <v>1</v>
      </c>
      <c r="F68" s="252"/>
      <c r="G68" s="253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179</v>
      </c>
      <c r="T68" s="230" t="s">
        <v>180</v>
      </c>
      <c r="U68" s="230">
        <v>0</v>
      </c>
      <c r="V68" s="230">
        <f>ROUND(E68*U68,2)</f>
        <v>0</v>
      </c>
      <c r="W68" s="230"/>
      <c r="X68" s="230" t="s">
        <v>157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158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ht="22.5" outlineLevel="1" x14ac:dyDescent="0.2">
      <c r="A69" s="248">
        <v>21</v>
      </c>
      <c r="B69" s="249" t="s">
        <v>240</v>
      </c>
      <c r="C69" s="260" t="s">
        <v>241</v>
      </c>
      <c r="D69" s="250" t="s">
        <v>239</v>
      </c>
      <c r="E69" s="251">
        <v>1</v>
      </c>
      <c r="F69" s="252"/>
      <c r="G69" s="253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15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/>
      <c r="S69" s="230" t="s">
        <v>179</v>
      </c>
      <c r="T69" s="230" t="s">
        <v>180</v>
      </c>
      <c r="U69" s="230">
        <v>0</v>
      </c>
      <c r="V69" s="230">
        <f>ROUND(E69*U69,2)</f>
        <v>0</v>
      </c>
      <c r="W69" s="230"/>
      <c r="X69" s="230" t="s">
        <v>157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158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8">
        <v>22</v>
      </c>
      <c r="B70" s="249" t="s">
        <v>242</v>
      </c>
      <c r="C70" s="260" t="s">
        <v>243</v>
      </c>
      <c r="D70" s="250" t="s">
        <v>239</v>
      </c>
      <c r="E70" s="251">
        <v>1</v>
      </c>
      <c r="F70" s="252"/>
      <c r="G70" s="253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0</v>
      </c>
      <c r="O70" s="230">
        <f>ROUND(E70*N70,2)</f>
        <v>0</v>
      </c>
      <c r="P70" s="230">
        <v>0</v>
      </c>
      <c r="Q70" s="230">
        <f>ROUND(E70*P70,2)</f>
        <v>0</v>
      </c>
      <c r="R70" s="230"/>
      <c r="S70" s="230" t="s">
        <v>179</v>
      </c>
      <c r="T70" s="230" t="s">
        <v>180</v>
      </c>
      <c r="U70" s="230">
        <v>0</v>
      </c>
      <c r="V70" s="230">
        <f>ROUND(E70*U70,2)</f>
        <v>0</v>
      </c>
      <c r="W70" s="230"/>
      <c r="X70" s="230" t="s">
        <v>157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158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x14ac:dyDescent="0.2">
      <c r="A71" s="235" t="s">
        <v>150</v>
      </c>
      <c r="B71" s="236" t="s">
        <v>90</v>
      </c>
      <c r="C71" s="256" t="s">
        <v>91</v>
      </c>
      <c r="D71" s="237"/>
      <c r="E71" s="238"/>
      <c r="F71" s="239"/>
      <c r="G71" s="240">
        <f>SUMIF(AG72:AG108,"&lt;&gt;NOR",G72:G108)</f>
        <v>0</v>
      </c>
      <c r="H71" s="234"/>
      <c r="I71" s="234">
        <f>SUM(I72:I108)</f>
        <v>0</v>
      </c>
      <c r="J71" s="234"/>
      <c r="K71" s="234">
        <f>SUM(K72:K108)</f>
        <v>0</v>
      </c>
      <c r="L71" s="234"/>
      <c r="M71" s="234">
        <f>SUM(M72:M108)</f>
        <v>0</v>
      </c>
      <c r="N71" s="234"/>
      <c r="O71" s="234">
        <f>SUM(O72:O108)</f>
        <v>0.01</v>
      </c>
      <c r="P71" s="234"/>
      <c r="Q71" s="234">
        <f>SUM(Q72:Q108)</f>
        <v>3.919999999999999</v>
      </c>
      <c r="R71" s="234"/>
      <c r="S71" s="234"/>
      <c r="T71" s="234"/>
      <c r="U71" s="234"/>
      <c r="V71" s="234">
        <f>SUM(V72:V108)</f>
        <v>888.08000000000015</v>
      </c>
      <c r="W71" s="234"/>
      <c r="X71" s="234"/>
      <c r="AG71" t="s">
        <v>151</v>
      </c>
    </row>
    <row r="72" spans="1:60" outlineLevel="1" x14ac:dyDescent="0.2">
      <c r="A72" s="241">
        <v>23</v>
      </c>
      <c r="B72" s="242" t="s">
        <v>244</v>
      </c>
      <c r="C72" s="257" t="s">
        <v>245</v>
      </c>
      <c r="D72" s="243" t="s">
        <v>163</v>
      </c>
      <c r="E72" s="244">
        <v>20.86</v>
      </c>
      <c r="F72" s="245"/>
      <c r="G72" s="246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15</v>
      </c>
      <c r="M72" s="230">
        <f>G72*(1+L72/100)</f>
        <v>0</v>
      </c>
      <c r="N72" s="230">
        <v>0</v>
      </c>
      <c r="O72" s="230">
        <f>ROUND(E72*N72,2)</f>
        <v>0</v>
      </c>
      <c r="P72" s="230">
        <v>1.26E-2</v>
      </c>
      <c r="Q72" s="230">
        <f>ROUND(E72*P72,2)</f>
        <v>0.26</v>
      </c>
      <c r="R72" s="230"/>
      <c r="S72" s="230" t="s">
        <v>179</v>
      </c>
      <c r="T72" s="230" t="s">
        <v>180</v>
      </c>
      <c r="U72" s="230">
        <v>0.33</v>
      </c>
      <c r="V72" s="230">
        <f>ROUND(E72*U72,2)</f>
        <v>6.88</v>
      </c>
      <c r="W72" s="230"/>
      <c r="X72" s="230" t="s">
        <v>157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158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28"/>
      <c r="B73" s="229"/>
      <c r="C73" s="258" t="s">
        <v>216</v>
      </c>
      <c r="D73" s="232"/>
      <c r="E73" s="233">
        <v>20.86</v>
      </c>
      <c r="F73" s="230"/>
      <c r="G73" s="230"/>
      <c r="H73" s="230"/>
      <c r="I73" s="230"/>
      <c r="J73" s="230"/>
      <c r="K73" s="230"/>
      <c r="L73" s="230"/>
      <c r="M73" s="230"/>
      <c r="N73" s="230"/>
      <c r="O73" s="230"/>
      <c r="P73" s="230"/>
      <c r="Q73" s="230"/>
      <c r="R73" s="230"/>
      <c r="S73" s="230"/>
      <c r="T73" s="230"/>
      <c r="U73" s="230"/>
      <c r="V73" s="230"/>
      <c r="W73" s="230"/>
      <c r="X73" s="230"/>
      <c r="Y73" s="211"/>
      <c r="Z73" s="211"/>
      <c r="AA73" s="211"/>
      <c r="AB73" s="211"/>
      <c r="AC73" s="211"/>
      <c r="AD73" s="211"/>
      <c r="AE73" s="211"/>
      <c r="AF73" s="211"/>
      <c r="AG73" s="211" t="s">
        <v>160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8">
        <v>24</v>
      </c>
      <c r="B74" s="249" t="s">
        <v>246</v>
      </c>
      <c r="C74" s="260" t="s">
        <v>247</v>
      </c>
      <c r="D74" s="250" t="s">
        <v>230</v>
      </c>
      <c r="E74" s="251">
        <v>7</v>
      </c>
      <c r="F74" s="252"/>
      <c r="G74" s="253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15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 t="s">
        <v>155</v>
      </c>
      <c r="T74" s="230" t="s">
        <v>156</v>
      </c>
      <c r="U74" s="230">
        <v>0.05</v>
      </c>
      <c r="V74" s="230">
        <f>ROUND(E74*U74,2)</f>
        <v>0.35</v>
      </c>
      <c r="W74" s="230"/>
      <c r="X74" s="230" t="s">
        <v>157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158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1">
        <v>25</v>
      </c>
      <c r="B75" s="242" t="s">
        <v>248</v>
      </c>
      <c r="C75" s="257" t="s">
        <v>249</v>
      </c>
      <c r="D75" s="243" t="s">
        <v>163</v>
      </c>
      <c r="E75" s="244">
        <v>9.6530000000000005</v>
      </c>
      <c r="F75" s="245"/>
      <c r="G75" s="246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15</v>
      </c>
      <c r="M75" s="230">
        <f>G75*(1+L75/100)</f>
        <v>0</v>
      </c>
      <c r="N75" s="230">
        <v>1.17E-3</v>
      </c>
      <c r="O75" s="230">
        <f>ROUND(E75*N75,2)</f>
        <v>0.01</v>
      </c>
      <c r="P75" s="230">
        <v>7.5999999999999998E-2</v>
      </c>
      <c r="Q75" s="230">
        <f>ROUND(E75*P75,2)</f>
        <v>0.73</v>
      </c>
      <c r="R75" s="230"/>
      <c r="S75" s="230" t="s">
        <v>179</v>
      </c>
      <c r="T75" s="230" t="s">
        <v>180</v>
      </c>
      <c r="U75" s="230">
        <v>0.93899999999999995</v>
      </c>
      <c r="V75" s="230">
        <f>ROUND(E75*U75,2)</f>
        <v>9.06</v>
      </c>
      <c r="W75" s="230"/>
      <c r="X75" s="230" t="s">
        <v>157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158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28"/>
      <c r="B76" s="229"/>
      <c r="C76" s="258" t="s">
        <v>250</v>
      </c>
      <c r="D76" s="232"/>
      <c r="E76" s="233">
        <v>9.6530000000000005</v>
      </c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30"/>
      <c r="Y76" s="211"/>
      <c r="Z76" s="211"/>
      <c r="AA76" s="211"/>
      <c r="AB76" s="211"/>
      <c r="AC76" s="211"/>
      <c r="AD76" s="211"/>
      <c r="AE76" s="211"/>
      <c r="AF76" s="211"/>
      <c r="AG76" s="211" t="s">
        <v>160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1">
        <v>26</v>
      </c>
      <c r="B77" s="242" t="s">
        <v>251</v>
      </c>
      <c r="C77" s="257" t="s">
        <v>252</v>
      </c>
      <c r="D77" s="243" t="s">
        <v>163</v>
      </c>
      <c r="E77" s="244">
        <v>1.6140000000000001</v>
      </c>
      <c r="F77" s="245"/>
      <c r="G77" s="246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15</v>
      </c>
      <c r="M77" s="230">
        <f>G77*(1+L77/100)</f>
        <v>0</v>
      </c>
      <c r="N77" s="230">
        <v>5.4000000000000001E-4</v>
      </c>
      <c r="O77" s="230">
        <f>ROUND(E77*N77,2)</f>
        <v>0</v>
      </c>
      <c r="P77" s="230">
        <v>0.18</v>
      </c>
      <c r="Q77" s="230">
        <f>ROUND(E77*P77,2)</f>
        <v>0.28999999999999998</v>
      </c>
      <c r="R77" s="230"/>
      <c r="S77" s="230" t="s">
        <v>179</v>
      </c>
      <c r="T77" s="230" t="s">
        <v>180</v>
      </c>
      <c r="U77" s="230">
        <v>0.309</v>
      </c>
      <c r="V77" s="230">
        <f>ROUND(E77*U77,2)</f>
        <v>0.5</v>
      </c>
      <c r="W77" s="230"/>
      <c r="X77" s="230" t="s">
        <v>157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158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28"/>
      <c r="B78" s="229"/>
      <c r="C78" s="258" t="s">
        <v>253</v>
      </c>
      <c r="D78" s="232"/>
      <c r="E78" s="233">
        <v>1.61</v>
      </c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11"/>
      <c r="Z78" s="211"/>
      <c r="AA78" s="211"/>
      <c r="AB78" s="211"/>
      <c r="AC78" s="211"/>
      <c r="AD78" s="211"/>
      <c r="AE78" s="211"/>
      <c r="AF78" s="211"/>
      <c r="AG78" s="211" t="s">
        <v>160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1">
        <v>27</v>
      </c>
      <c r="B79" s="242" t="s">
        <v>254</v>
      </c>
      <c r="C79" s="257" t="s">
        <v>255</v>
      </c>
      <c r="D79" s="243" t="s">
        <v>163</v>
      </c>
      <c r="E79" s="244">
        <v>51.87</v>
      </c>
      <c r="F79" s="245"/>
      <c r="G79" s="246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15</v>
      </c>
      <c r="M79" s="230">
        <f>G79*(1+L79/100)</f>
        <v>0</v>
      </c>
      <c r="N79" s="230">
        <v>0</v>
      </c>
      <c r="O79" s="230">
        <f>ROUND(E79*N79,2)</f>
        <v>0</v>
      </c>
      <c r="P79" s="230">
        <v>4.0000000000000001E-3</v>
      </c>
      <c r="Q79" s="230">
        <f>ROUND(E79*P79,2)</f>
        <v>0.21</v>
      </c>
      <c r="R79" s="230"/>
      <c r="S79" s="230" t="s">
        <v>179</v>
      </c>
      <c r="T79" s="230" t="s">
        <v>180</v>
      </c>
      <c r="U79" s="230">
        <v>0.03</v>
      </c>
      <c r="V79" s="230">
        <f>ROUND(E79*U79,2)</f>
        <v>1.56</v>
      </c>
      <c r="W79" s="230"/>
      <c r="X79" s="230" t="s">
        <v>157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158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28"/>
      <c r="B80" s="229"/>
      <c r="C80" s="258" t="s">
        <v>256</v>
      </c>
      <c r="D80" s="232"/>
      <c r="E80" s="233">
        <v>51.87</v>
      </c>
      <c r="F80" s="230"/>
      <c r="G80" s="230"/>
      <c r="H80" s="230"/>
      <c r="I80" s="230"/>
      <c r="J80" s="230"/>
      <c r="K80" s="230"/>
      <c r="L80" s="230"/>
      <c r="M80" s="230"/>
      <c r="N80" s="230"/>
      <c r="O80" s="230"/>
      <c r="P80" s="230"/>
      <c r="Q80" s="230"/>
      <c r="R80" s="230"/>
      <c r="S80" s="230"/>
      <c r="T80" s="230"/>
      <c r="U80" s="230"/>
      <c r="V80" s="230"/>
      <c r="W80" s="230"/>
      <c r="X80" s="230"/>
      <c r="Y80" s="211"/>
      <c r="Z80" s="211"/>
      <c r="AA80" s="211"/>
      <c r="AB80" s="211"/>
      <c r="AC80" s="211"/>
      <c r="AD80" s="211"/>
      <c r="AE80" s="211"/>
      <c r="AF80" s="211"/>
      <c r="AG80" s="211" t="s">
        <v>160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1">
        <v>28</v>
      </c>
      <c r="B81" s="242" t="s">
        <v>257</v>
      </c>
      <c r="C81" s="257" t="s">
        <v>258</v>
      </c>
      <c r="D81" s="243" t="s">
        <v>163</v>
      </c>
      <c r="E81" s="244">
        <v>134.76</v>
      </c>
      <c r="F81" s="245"/>
      <c r="G81" s="246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15</v>
      </c>
      <c r="M81" s="230">
        <f>G81*(1+L81/100)</f>
        <v>0</v>
      </c>
      <c r="N81" s="230">
        <v>0</v>
      </c>
      <c r="O81" s="230">
        <f>ROUND(E81*N81,2)</f>
        <v>0</v>
      </c>
      <c r="P81" s="230">
        <v>0.01</v>
      </c>
      <c r="Q81" s="230">
        <f>ROUND(E81*P81,2)</f>
        <v>1.35</v>
      </c>
      <c r="R81" s="230"/>
      <c r="S81" s="230" t="s">
        <v>179</v>
      </c>
      <c r="T81" s="230" t="s">
        <v>180</v>
      </c>
      <c r="U81" s="230">
        <v>0.08</v>
      </c>
      <c r="V81" s="230">
        <f>ROUND(E81*U81,2)</f>
        <v>10.78</v>
      </c>
      <c r="W81" s="230"/>
      <c r="X81" s="230" t="s">
        <v>157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158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28"/>
      <c r="B82" s="229"/>
      <c r="C82" s="258" t="s">
        <v>259</v>
      </c>
      <c r="D82" s="232"/>
      <c r="E82" s="233">
        <v>134.76</v>
      </c>
      <c r="F82" s="230"/>
      <c r="G82" s="230"/>
      <c r="H82" s="230"/>
      <c r="I82" s="230"/>
      <c r="J82" s="230"/>
      <c r="K82" s="230"/>
      <c r="L82" s="230"/>
      <c r="M82" s="230"/>
      <c r="N82" s="230"/>
      <c r="O82" s="230"/>
      <c r="P82" s="230"/>
      <c r="Q82" s="230"/>
      <c r="R82" s="230"/>
      <c r="S82" s="230"/>
      <c r="T82" s="230"/>
      <c r="U82" s="230"/>
      <c r="V82" s="230"/>
      <c r="W82" s="230"/>
      <c r="X82" s="230"/>
      <c r="Y82" s="211"/>
      <c r="Z82" s="211"/>
      <c r="AA82" s="211"/>
      <c r="AB82" s="211"/>
      <c r="AC82" s="211"/>
      <c r="AD82" s="211"/>
      <c r="AE82" s="211"/>
      <c r="AF82" s="211"/>
      <c r="AG82" s="211" t="s">
        <v>160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41">
        <v>29</v>
      </c>
      <c r="B83" s="242" t="s">
        <v>260</v>
      </c>
      <c r="C83" s="257" t="s">
        <v>261</v>
      </c>
      <c r="D83" s="243" t="s">
        <v>163</v>
      </c>
      <c r="E83" s="244">
        <v>4.1779999999999999</v>
      </c>
      <c r="F83" s="245"/>
      <c r="G83" s="246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15</v>
      </c>
      <c r="M83" s="230">
        <f>G83*(1+L83/100)</f>
        <v>0</v>
      </c>
      <c r="N83" s="230">
        <v>0</v>
      </c>
      <c r="O83" s="230">
        <f>ROUND(E83*N83,2)</f>
        <v>0</v>
      </c>
      <c r="P83" s="230">
        <v>4.5999999999999999E-2</v>
      </c>
      <c r="Q83" s="230">
        <f>ROUND(E83*P83,2)</f>
        <v>0.19</v>
      </c>
      <c r="R83" s="230"/>
      <c r="S83" s="230" t="s">
        <v>179</v>
      </c>
      <c r="T83" s="230" t="s">
        <v>180</v>
      </c>
      <c r="U83" s="230">
        <v>0.26</v>
      </c>
      <c r="V83" s="230">
        <f>ROUND(E83*U83,2)</f>
        <v>1.0900000000000001</v>
      </c>
      <c r="W83" s="230"/>
      <c r="X83" s="230" t="s">
        <v>157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233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28"/>
      <c r="B84" s="229"/>
      <c r="C84" s="258" t="s">
        <v>181</v>
      </c>
      <c r="D84" s="232"/>
      <c r="E84" s="233">
        <v>2</v>
      </c>
      <c r="F84" s="230"/>
      <c r="G84" s="230"/>
      <c r="H84" s="230"/>
      <c r="I84" s="230"/>
      <c r="J84" s="230"/>
      <c r="K84" s="230"/>
      <c r="L84" s="230"/>
      <c r="M84" s="230"/>
      <c r="N84" s="230"/>
      <c r="O84" s="230"/>
      <c r="P84" s="230"/>
      <c r="Q84" s="230"/>
      <c r="R84" s="230"/>
      <c r="S84" s="230"/>
      <c r="T84" s="230"/>
      <c r="U84" s="230"/>
      <c r="V84" s="230"/>
      <c r="W84" s="230"/>
      <c r="X84" s="230"/>
      <c r="Y84" s="211"/>
      <c r="Z84" s="211"/>
      <c r="AA84" s="211"/>
      <c r="AB84" s="211"/>
      <c r="AC84" s="211"/>
      <c r="AD84" s="211"/>
      <c r="AE84" s="211"/>
      <c r="AF84" s="211"/>
      <c r="AG84" s="211" t="s">
        <v>160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28"/>
      <c r="B85" s="229"/>
      <c r="C85" s="258" t="s">
        <v>182</v>
      </c>
      <c r="D85" s="232"/>
      <c r="E85" s="233">
        <v>2.1800000000000002</v>
      </c>
      <c r="F85" s="230"/>
      <c r="G85" s="230"/>
      <c r="H85" s="230"/>
      <c r="I85" s="230"/>
      <c r="J85" s="230"/>
      <c r="K85" s="230"/>
      <c r="L85" s="230"/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11"/>
      <c r="Z85" s="211"/>
      <c r="AA85" s="211"/>
      <c r="AB85" s="211"/>
      <c r="AC85" s="211"/>
      <c r="AD85" s="211"/>
      <c r="AE85" s="211"/>
      <c r="AF85" s="211"/>
      <c r="AG85" s="211" t="s">
        <v>160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41">
        <v>30</v>
      </c>
      <c r="B86" s="242" t="s">
        <v>262</v>
      </c>
      <c r="C86" s="257" t="s">
        <v>263</v>
      </c>
      <c r="D86" s="243" t="s">
        <v>163</v>
      </c>
      <c r="E86" s="244">
        <v>4.18</v>
      </c>
      <c r="F86" s="245"/>
      <c r="G86" s="246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15</v>
      </c>
      <c r="M86" s="230">
        <f>G86*(1+L86/100)</f>
        <v>0</v>
      </c>
      <c r="N86" s="230">
        <v>0</v>
      </c>
      <c r="O86" s="230">
        <f>ROUND(E86*N86,2)</f>
        <v>0</v>
      </c>
      <c r="P86" s="230">
        <v>1.4E-2</v>
      </c>
      <c r="Q86" s="230">
        <f>ROUND(E86*P86,2)</f>
        <v>0.06</v>
      </c>
      <c r="R86" s="230"/>
      <c r="S86" s="230" t="s">
        <v>179</v>
      </c>
      <c r="T86" s="230" t="s">
        <v>180</v>
      </c>
      <c r="U86" s="230">
        <v>0.22</v>
      </c>
      <c r="V86" s="230">
        <f>ROUND(E86*U86,2)</f>
        <v>0.92</v>
      </c>
      <c r="W86" s="230"/>
      <c r="X86" s="230" t="s">
        <v>157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158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28"/>
      <c r="B87" s="229"/>
      <c r="C87" s="258" t="s">
        <v>264</v>
      </c>
      <c r="D87" s="232"/>
      <c r="E87" s="233">
        <v>4.18</v>
      </c>
      <c r="F87" s="230"/>
      <c r="G87" s="230"/>
      <c r="H87" s="230"/>
      <c r="I87" s="230"/>
      <c r="J87" s="230"/>
      <c r="K87" s="230"/>
      <c r="L87" s="230"/>
      <c r="M87" s="230"/>
      <c r="N87" s="230"/>
      <c r="O87" s="230"/>
      <c r="P87" s="230"/>
      <c r="Q87" s="230"/>
      <c r="R87" s="230"/>
      <c r="S87" s="230"/>
      <c r="T87" s="230"/>
      <c r="U87" s="230"/>
      <c r="V87" s="230"/>
      <c r="W87" s="230"/>
      <c r="X87" s="230"/>
      <c r="Y87" s="211"/>
      <c r="Z87" s="211"/>
      <c r="AA87" s="211"/>
      <c r="AB87" s="211"/>
      <c r="AC87" s="211"/>
      <c r="AD87" s="211"/>
      <c r="AE87" s="211"/>
      <c r="AF87" s="211"/>
      <c r="AG87" s="211" t="s">
        <v>160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41">
        <v>31</v>
      </c>
      <c r="B88" s="242" t="s">
        <v>265</v>
      </c>
      <c r="C88" s="257" t="s">
        <v>266</v>
      </c>
      <c r="D88" s="243" t="s">
        <v>163</v>
      </c>
      <c r="E88" s="244">
        <v>3.91</v>
      </c>
      <c r="F88" s="245"/>
      <c r="G88" s="246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15</v>
      </c>
      <c r="M88" s="230">
        <f>G88*(1+L88/100)</f>
        <v>0</v>
      </c>
      <c r="N88" s="230">
        <v>0</v>
      </c>
      <c r="O88" s="230">
        <f>ROUND(E88*N88,2)</f>
        <v>0</v>
      </c>
      <c r="P88" s="230">
        <v>0</v>
      </c>
      <c r="Q88" s="230">
        <f>ROUND(E88*P88,2)</f>
        <v>0</v>
      </c>
      <c r="R88" s="230"/>
      <c r="S88" s="230" t="s">
        <v>179</v>
      </c>
      <c r="T88" s="230" t="s">
        <v>180</v>
      </c>
      <c r="U88" s="230">
        <v>1.92</v>
      </c>
      <c r="V88" s="230">
        <f>ROUND(E88*U88,2)</f>
        <v>7.51</v>
      </c>
      <c r="W88" s="230"/>
      <c r="X88" s="230" t="s">
        <v>157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233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28"/>
      <c r="B89" s="229"/>
      <c r="C89" s="258" t="s">
        <v>267</v>
      </c>
      <c r="D89" s="232"/>
      <c r="E89" s="233">
        <v>1.45</v>
      </c>
      <c r="F89" s="230"/>
      <c r="G89" s="230"/>
      <c r="H89" s="230"/>
      <c r="I89" s="230"/>
      <c r="J89" s="230"/>
      <c r="K89" s="230"/>
      <c r="L89" s="230"/>
      <c r="M89" s="230"/>
      <c r="N89" s="230"/>
      <c r="O89" s="230"/>
      <c r="P89" s="230"/>
      <c r="Q89" s="230"/>
      <c r="R89" s="230"/>
      <c r="S89" s="230"/>
      <c r="T89" s="230"/>
      <c r="U89" s="230"/>
      <c r="V89" s="230"/>
      <c r="W89" s="230"/>
      <c r="X89" s="230"/>
      <c r="Y89" s="211"/>
      <c r="Z89" s="211"/>
      <c r="AA89" s="211"/>
      <c r="AB89" s="211"/>
      <c r="AC89" s="211"/>
      <c r="AD89" s="211"/>
      <c r="AE89" s="211"/>
      <c r="AF89" s="211"/>
      <c r="AG89" s="211" t="s">
        <v>160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28"/>
      <c r="B90" s="229"/>
      <c r="C90" s="258" t="s">
        <v>268</v>
      </c>
      <c r="D90" s="232"/>
      <c r="E90" s="233">
        <v>2.46</v>
      </c>
      <c r="F90" s="230"/>
      <c r="G90" s="230"/>
      <c r="H90" s="230"/>
      <c r="I90" s="230"/>
      <c r="J90" s="230"/>
      <c r="K90" s="230"/>
      <c r="L90" s="230"/>
      <c r="M90" s="230"/>
      <c r="N90" s="230"/>
      <c r="O90" s="230"/>
      <c r="P90" s="230"/>
      <c r="Q90" s="230"/>
      <c r="R90" s="230"/>
      <c r="S90" s="230"/>
      <c r="T90" s="230"/>
      <c r="U90" s="230"/>
      <c r="V90" s="230"/>
      <c r="W90" s="230"/>
      <c r="X90" s="230"/>
      <c r="Y90" s="211"/>
      <c r="Z90" s="211"/>
      <c r="AA90" s="211"/>
      <c r="AB90" s="211"/>
      <c r="AC90" s="211"/>
      <c r="AD90" s="211"/>
      <c r="AE90" s="211"/>
      <c r="AF90" s="211"/>
      <c r="AG90" s="211" t="s">
        <v>160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41">
        <v>32</v>
      </c>
      <c r="B91" s="242" t="s">
        <v>269</v>
      </c>
      <c r="C91" s="257" t="s">
        <v>270</v>
      </c>
      <c r="D91" s="243" t="s">
        <v>163</v>
      </c>
      <c r="E91" s="244">
        <v>1.9991000000000001</v>
      </c>
      <c r="F91" s="245"/>
      <c r="G91" s="246">
        <f>ROUND(E91*F91,2)</f>
        <v>0</v>
      </c>
      <c r="H91" s="231"/>
      <c r="I91" s="230">
        <f>ROUND(E91*H91,2)</f>
        <v>0</v>
      </c>
      <c r="J91" s="231"/>
      <c r="K91" s="230">
        <f>ROUND(E91*J91,2)</f>
        <v>0</v>
      </c>
      <c r="L91" s="230">
        <v>15</v>
      </c>
      <c r="M91" s="230">
        <f>G91*(1+L91/100)</f>
        <v>0</v>
      </c>
      <c r="N91" s="230">
        <v>0</v>
      </c>
      <c r="O91" s="230">
        <f>ROUND(E91*N91,2)</f>
        <v>0</v>
      </c>
      <c r="P91" s="230">
        <v>0.02</v>
      </c>
      <c r="Q91" s="230">
        <f>ROUND(E91*P91,2)</f>
        <v>0.04</v>
      </c>
      <c r="R91" s="230"/>
      <c r="S91" s="230" t="s">
        <v>179</v>
      </c>
      <c r="T91" s="230" t="s">
        <v>180</v>
      </c>
      <c r="U91" s="230">
        <v>0.14699999999999999</v>
      </c>
      <c r="V91" s="230">
        <f>ROUND(E91*U91,2)</f>
        <v>0.28999999999999998</v>
      </c>
      <c r="W91" s="230"/>
      <c r="X91" s="230" t="s">
        <v>157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158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28"/>
      <c r="B92" s="229"/>
      <c r="C92" s="258" t="s">
        <v>271</v>
      </c>
      <c r="D92" s="232"/>
      <c r="E92" s="233">
        <v>1.9991000000000001</v>
      </c>
      <c r="F92" s="230"/>
      <c r="G92" s="230"/>
      <c r="H92" s="230"/>
      <c r="I92" s="230"/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11"/>
      <c r="Z92" s="211"/>
      <c r="AA92" s="211"/>
      <c r="AB92" s="211"/>
      <c r="AC92" s="211"/>
      <c r="AD92" s="211"/>
      <c r="AE92" s="211"/>
      <c r="AF92" s="211"/>
      <c r="AG92" s="211" t="s">
        <v>160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48">
        <v>33</v>
      </c>
      <c r="B93" s="249" t="s">
        <v>272</v>
      </c>
      <c r="C93" s="260" t="s">
        <v>273</v>
      </c>
      <c r="D93" s="250" t="s">
        <v>230</v>
      </c>
      <c r="E93" s="251">
        <v>1</v>
      </c>
      <c r="F93" s="252"/>
      <c r="G93" s="253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15</v>
      </c>
      <c r="M93" s="230">
        <f>G93*(1+L93/100)</f>
        <v>0</v>
      </c>
      <c r="N93" s="230">
        <v>0</v>
      </c>
      <c r="O93" s="230">
        <f>ROUND(E93*N93,2)</f>
        <v>0</v>
      </c>
      <c r="P93" s="230">
        <v>1.933E-2</v>
      </c>
      <c r="Q93" s="230">
        <f>ROUND(E93*P93,2)</f>
        <v>0.02</v>
      </c>
      <c r="R93" s="230"/>
      <c r="S93" s="230" t="s">
        <v>179</v>
      </c>
      <c r="T93" s="230" t="s">
        <v>180</v>
      </c>
      <c r="U93" s="230">
        <v>300.86599999999999</v>
      </c>
      <c r="V93" s="230">
        <f>ROUND(E93*U93,2)</f>
        <v>300.87</v>
      </c>
      <c r="W93" s="230"/>
      <c r="X93" s="230" t="s">
        <v>157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158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48">
        <v>34</v>
      </c>
      <c r="B94" s="249" t="s">
        <v>274</v>
      </c>
      <c r="C94" s="260" t="s">
        <v>275</v>
      </c>
      <c r="D94" s="250" t="s">
        <v>230</v>
      </c>
      <c r="E94" s="251">
        <v>1</v>
      </c>
      <c r="F94" s="252"/>
      <c r="G94" s="253">
        <f>ROUND(E94*F94,2)</f>
        <v>0</v>
      </c>
      <c r="H94" s="231"/>
      <c r="I94" s="230">
        <f>ROUND(E94*H94,2)</f>
        <v>0</v>
      </c>
      <c r="J94" s="231"/>
      <c r="K94" s="230">
        <f>ROUND(E94*J94,2)</f>
        <v>0</v>
      </c>
      <c r="L94" s="230">
        <v>15</v>
      </c>
      <c r="M94" s="230">
        <f>G94*(1+L94/100)</f>
        <v>0</v>
      </c>
      <c r="N94" s="230">
        <v>0</v>
      </c>
      <c r="O94" s="230">
        <f>ROUND(E94*N94,2)</f>
        <v>0</v>
      </c>
      <c r="P94" s="230">
        <v>3.1870000000000002E-2</v>
      </c>
      <c r="Q94" s="230">
        <f>ROUND(E94*P94,2)</f>
        <v>0.03</v>
      </c>
      <c r="R94" s="230"/>
      <c r="S94" s="230" t="s">
        <v>179</v>
      </c>
      <c r="T94" s="230" t="s">
        <v>180</v>
      </c>
      <c r="U94" s="230">
        <v>266.68799999999999</v>
      </c>
      <c r="V94" s="230">
        <f>ROUND(E94*U94,2)</f>
        <v>266.69</v>
      </c>
      <c r="W94" s="230"/>
      <c r="X94" s="230" t="s">
        <v>157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158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48">
        <v>35</v>
      </c>
      <c r="B95" s="249" t="s">
        <v>276</v>
      </c>
      <c r="C95" s="260" t="s">
        <v>277</v>
      </c>
      <c r="D95" s="250" t="s">
        <v>230</v>
      </c>
      <c r="E95" s="251">
        <v>1</v>
      </c>
      <c r="F95" s="252"/>
      <c r="G95" s="253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15</v>
      </c>
      <c r="M95" s="230">
        <f>G95*(1+L95/100)</f>
        <v>0</v>
      </c>
      <c r="N95" s="230">
        <v>9.5E-4</v>
      </c>
      <c r="O95" s="230">
        <f>ROUND(E95*N95,2)</f>
        <v>0</v>
      </c>
      <c r="P95" s="230">
        <v>0.38472000000000001</v>
      </c>
      <c r="Q95" s="230">
        <f>ROUND(E95*P95,2)</f>
        <v>0.38</v>
      </c>
      <c r="R95" s="230"/>
      <c r="S95" s="230" t="s">
        <v>179</v>
      </c>
      <c r="T95" s="230" t="s">
        <v>180</v>
      </c>
      <c r="U95" s="230">
        <v>269.4144</v>
      </c>
      <c r="V95" s="230">
        <f>ROUND(E95*U95,2)</f>
        <v>269.41000000000003</v>
      </c>
      <c r="W95" s="230"/>
      <c r="X95" s="230" t="s">
        <v>157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158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48">
        <v>36</v>
      </c>
      <c r="B96" s="249" t="s">
        <v>278</v>
      </c>
      <c r="C96" s="260" t="s">
        <v>279</v>
      </c>
      <c r="D96" s="250" t="s">
        <v>239</v>
      </c>
      <c r="E96" s="251">
        <v>1</v>
      </c>
      <c r="F96" s="252"/>
      <c r="G96" s="253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15</v>
      </c>
      <c r="M96" s="230">
        <f>G96*(1+L96/100)</f>
        <v>0</v>
      </c>
      <c r="N96" s="230">
        <v>0</v>
      </c>
      <c r="O96" s="230">
        <f>ROUND(E96*N96,2)</f>
        <v>0</v>
      </c>
      <c r="P96" s="230">
        <v>9.1999999999999998E-3</v>
      </c>
      <c r="Q96" s="230">
        <f>ROUND(E96*P96,2)</f>
        <v>0.01</v>
      </c>
      <c r="R96" s="230"/>
      <c r="S96" s="230" t="s">
        <v>179</v>
      </c>
      <c r="T96" s="230" t="s">
        <v>180</v>
      </c>
      <c r="U96" s="230">
        <v>0.46500000000000002</v>
      </c>
      <c r="V96" s="230">
        <f>ROUND(E96*U96,2)</f>
        <v>0.47</v>
      </c>
      <c r="W96" s="230"/>
      <c r="X96" s="230" t="s">
        <v>157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158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48">
        <v>37</v>
      </c>
      <c r="B97" s="249" t="s">
        <v>280</v>
      </c>
      <c r="C97" s="260" t="s">
        <v>281</v>
      </c>
      <c r="D97" s="250" t="s">
        <v>239</v>
      </c>
      <c r="E97" s="251">
        <v>1</v>
      </c>
      <c r="F97" s="252"/>
      <c r="G97" s="253">
        <f>ROUND(E97*F97,2)</f>
        <v>0</v>
      </c>
      <c r="H97" s="231"/>
      <c r="I97" s="230">
        <f>ROUND(E97*H97,2)</f>
        <v>0</v>
      </c>
      <c r="J97" s="231"/>
      <c r="K97" s="230">
        <f>ROUND(E97*J97,2)</f>
        <v>0</v>
      </c>
      <c r="L97" s="230">
        <v>15</v>
      </c>
      <c r="M97" s="230">
        <f>G97*(1+L97/100)</f>
        <v>0</v>
      </c>
      <c r="N97" s="230">
        <v>0</v>
      </c>
      <c r="O97" s="230">
        <f>ROUND(E97*N97,2)</f>
        <v>0</v>
      </c>
      <c r="P97" s="230">
        <v>6.7000000000000004E-2</v>
      </c>
      <c r="Q97" s="230">
        <f>ROUND(E97*P97,2)</f>
        <v>7.0000000000000007E-2</v>
      </c>
      <c r="R97" s="230"/>
      <c r="S97" s="230" t="s">
        <v>179</v>
      </c>
      <c r="T97" s="230" t="s">
        <v>180</v>
      </c>
      <c r="U97" s="230">
        <v>0.31</v>
      </c>
      <c r="V97" s="230">
        <f>ROUND(E97*U97,2)</f>
        <v>0.31</v>
      </c>
      <c r="W97" s="230"/>
      <c r="X97" s="230" t="s">
        <v>157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158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48">
        <v>38</v>
      </c>
      <c r="B98" s="249" t="s">
        <v>282</v>
      </c>
      <c r="C98" s="260" t="s">
        <v>283</v>
      </c>
      <c r="D98" s="250" t="s">
        <v>239</v>
      </c>
      <c r="E98" s="251">
        <v>1</v>
      </c>
      <c r="F98" s="252"/>
      <c r="G98" s="253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15</v>
      </c>
      <c r="M98" s="230">
        <f>G98*(1+L98/100)</f>
        <v>0</v>
      </c>
      <c r="N98" s="230">
        <v>0</v>
      </c>
      <c r="O98" s="230">
        <f>ROUND(E98*N98,2)</f>
        <v>0</v>
      </c>
      <c r="P98" s="230">
        <v>1.56E-3</v>
      </c>
      <c r="Q98" s="230">
        <f>ROUND(E98*P98,2)</f>
        <v>0</v>
      </c>
      <c r="R98" s="230"/>
      <c r="S98" s="230" t="s">
        <v>179</v>
      </c>
      <c r="T98" s="230" t="s">
        <v>180</v>
      </c>
      <c r="U98" s="230">
        <v>0.217</v>
      </c>
      <c r="V98" s="230">
        <f>ROUND(E98*U98,2)</f>
        <v>0.22</v>
      </c>
      <c r="W98" s="230"/>
      <c r="X98" s="230" t="s">
        <v>157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158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48">
        <v>39</v>
      </c>
      <c r="B99" s="249" t="s">
        <v>284</v>
      </c>
      <c r="C99" s="260" t="s">
        <v>285</v>
      </c>
      <c r="D99" s="250" t="s">
        <v>230</v>
      </c>
      <c r="E99" s="251">
        <v>7</v>
      </c>
      <c r="F99" s="252"/>
      <c r="G99" s="253">
        <f>ROUND(E99*F99,2)</f>
        <v>0</v>
      </c>
      <c r="H99" s="231"/>
      <c r="I99" s="230">
        <f>ROUND(E99*H99,2)</f>
        <v>0</v>
      </c>
      <c r="J99" s="231"/>
      <c r="K99" s="230">
        <f>ROUND(E99*J99,2)</f>
        <v>0</v>
      </c>
      <c r="L99" s="230">
        <v>15</v>
      </c>
      <c r="M99" s="230">
        <f>G99*(1+L99/100)</f>
        <v>0</v>
      </c>
      <c r="N99" s="230">
        <v>0</v>
      </c>
      <c r="O99" s="230">
        <f>ROUND(E99*N99,2)</f>
        <v>0</v>
      </c>
      <c r="P99" s="230">
        <v>1.8E-3</v>
      </c>
      <c r="Q99" s="230">
        <f>ROUND(E99*P99,2)</f>
        <v>0.01</v>
      </c>
      <c r="R99" s="230"/>
      <c r="S99" s="230" t="s">
        <v>179</v>
      </c>
      <c r="T99" s="230" t="s">
        <v>180</v>
      </c>
      <c r="U99" s="230">
        <v>0.11</v>
      </c>
      <c r="V99" s="230">
        <f>ROUND(E99*U99,2)</f>
        <v>0.77</v>
      </c>
      <c r="W99" s="230"/>
      <c r="X99" s="230" t="s">
        <v>157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158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48">
        <v>40</v>
      </c>
      <c r="B100" s="249" t="s">
        <v>286</v>
      </c>
      <c r="C100" s="260" t="s">
        <v>287</v>
      </c>
      <c r="D100" s="250" t="s">
        <v>230</v>
      </c>
      <c r="E100" s="251">
        <v>1</v>
      </c>
      <c r="F100" s="252"/>
      <c r="G100" s="253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15</v>
      </c>
      <c r="M100" s="230">
        <f>G100*(1+L100/100)</f>
        <v>0</v>
      </c>
      <c r="N100" s="230">
        <v>0</v>
      </c>
      <c r="O100" s="230">
        <f>ROUND(E100*N100,2)</f>
        <v>0</v>
      </c>
      <c r="P100" s="230">
        <v>0.17399999999999999</v>
      </c>
      <c r="Q100" s="230">
        <f>ROUND(E100*P100,2)</f>
        <v>0.17</v>
      </c>
      <c r="R100" s="230"/>
      <c r="S100" s="230" t="s">
        <v>179</v>
      </c>
      <c r="T100" s="230" t="s">
        <v>180</v>
      </c>
      <c r="U100" s="230">
        <v>0.95</v>
      </c>
      <c r="V100" s="230">
        <f>ROUND(E100*U100,2)</f>
        <v>0.95</v>
      </c>
      <c r="W100" s="230"/>
      <c r="X100" s="230" t="s">
        <v>157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158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41">
        <v>41</v>
      </c>
      <c r="B101" s="242" t="s">
        <v>288</v>
      </c>
      <c r="C101" s="257" t="s">
        <v>289</v>
      </c>
      <c r="D101" s="243" t="s">
        <v>163</v>
      </c>
      <c r="E101" s="244">
        <v>2.5</v>
      </c>
      <c r="F101" s="245"/>
      <c r="G101" s="246">
        <f>ROUND(E101*F101,2)</f>
        <v>0</v>
      </c>
      <c r="H101" s="231"/>
      <c r="I101" s="230">
        <f>ROUND(E101*H101,2)</f>
        <v>0</v>
      </c>
      <c r="J101" s="231"/>
      <c r="K101" s="230">
        <f>ROUND(E101*J101,2)</f>
        <v>0</v>
      </c>
      <c r="L101" s="230">
        <v>15</v>
      </c>
      <c r="M101" s="230">
        <f>G101*(1+L101/100)</f>
        <v>0</v>
      </c>
      <c r="N101" s="230">
        <v>0</v>
      </c>
      <c r="O101" s="230">
        <f>ROUND(E101*N101,2)</f>
        <v>0</v>
      </c>
      <c r="P101" s="230">
        <v>2.5000000000000001E-2</v>
      </c>
      <c r="Q101" s="230">
        <f>ROUND(E101*P101,2)</f>
        <v>0.06</v>
      </c>
      <c r="R101" s="230"/>
      <c r="S101" s="230" t="s">
        <v>179</v>
      </c>
      <c r="T101" s="230" t="s">
        <v>180</v>
      </c>
      <c r="U101" s="230">
        <v>0.2</v>
      </c>
      <c r="V101" s="230">
        <f>ROUND(E101*U101,2)</f>
        <v>0.5</v>
      </c>
      <c r="W101" s="230"/>
      <c r="X101" s="230" t="s">
        <v>157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158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28"/>
      <c r="B102" s="229"/>
      <c r="C102" s="258" t="s">
        <v>290</v>
      </c>
      <c r="D102" s="232"/>
      <c r="E102" s="233">
        <v>2.5</v>
      </c>
      <c r="F102" s="230"/>
      <c r="G102" s="230"/>
      <c r="H102" s="230"/>
      <c r="I102" s="230"/>
      <c r="J102" s="230"/>
      <c r="K102" s="230"/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160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41">
        <v>42</v>
      </c>
      <c r="B103" s="242" t="s">
        <v>291</v>
      </c>
      <c r="C103" s="257" t="s">
        <v>292</v>
      </c>
      <c r="D103" s="243" t="s">
        <v>163</v>
      </c>
      <c r="E103" s="244">
        <v>35.08</v>
      </c>
      <c r="F103" s="245"/>
      <c r="G103" s="246">
        <f>ROUND(E103*F103,2)</f>
        <v>0</v>
      </c>
      <c r="H103" s="231"/>
      <c r="I103" s="230">
        <f>ROUND(E103*H103,2)</f>
        <v>0</v>
      </c>
      <c r="J103" s="231"/>
      <c r="K103" s="230">
        <f>ROUND(E103*J103,2)</f>
        <v>0</v>
      </c>
      <c r="L103" s="230">
        <v>15</v>
      </c>
      <c r="M103" s="230">
        <f>G103*(1+L103/100)</f>
        <v>0</v>
      </c>
      <c r="N103" s="230">
        <v>0</v>
      </c>
      <c r="O103" s="230">
        <f>ROUND(E103*N103,2)</f>
        <v>0</v>
      </c>
      <c r="P103" s="230">
        <v>1E-3</v>
      </c>
      <c r="Q103" s="230">
        <f>ROUND(E103*P103,2)</f>
        <v>0.04</v>
      </c>
      <c r="R103" s="230"/>
      <c r="S103" s="230" t="s">
        <v>179</v>
      </c>
      <c r="T103" s="230" t="s">
        <v>180</v>
      </c>
      <c r="U103" s="230">
        <v>0.255</v>
      </c>
      <c r="V103" s="230">
        <f>ROUND(E103*U103,2)</f>
        <v>8.9499999999999993</v>
      </c>
      <c r="W103" s="230"/>
      <c r="X103" s="230" t="s">
        <v>157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158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28"/>
      <c r="B104" s="229"/>
      <c r="C104" s="258" t="s">
        <v>293</v>
      </c>
      <c r="D104" s="232"/>
      <c r="E104" s="233">
        <v>35.08</v>
      </c>
      <c r="F104" s="230"/>
      <c r="G104" s="230"/>
      <c r="H104" s="230"/>
      <c r="I104" s="230"/>
      <c r="J104" s="230"/>
      <c r="K104" s="230"/>
      <c r="L104" s="230"/>
      <c r="M104" s="230"/>
      <c r="N104" s="230"/>
      <c r="O104" s="230"/>
      <c r="P104" s="230"/>
      <c r="Q104" s="230"/>
      <c r="R104" s="230"/>
      <c r="S104" s="230"/>
      <c r="T104" s="230"/>
      <c r="U104" s="230"/>
      <c r="V104" s="230"/>
      <c r="W104" s="230"/>
      <c r="X104" s="230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160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ht="22.5" outlineLevel="1" x14ac:dyDescent="0.2">
      <c r="A105" s="248">
        <v>43</v>
      </c>
      <c r="B105" s="249" t="s">
        <v>294</v>
      </c>
      <c r="C105" s="260" t="s">
        <v>295</v>
      </c>
      <c r="D105" s="250" t="s">
        <v>239</v>
      </c>
      <c r="E105" s="251">
        <v>1</v>
      </c>
      <c r="F105" s="252"/>
      <c r="G105" s="253">
        <f>ROUND(E105*F105,2)</f>
        <v>0</v>
      </c>
      <c r="H105" s="231"/>
      <c r="I105" s="230">
        <f>ROUND(E105*H105,2)</f>
        <v>0</v>
      </c>
      <c r="J105" s="231"/>
      <c r="K105" s="230">
        <f>ROUND(E105*J105,2)</f>
        <v>0</v>
      </c>
      <c r="L105" s="230">
        <v>15</v>
      </c>
      <c r="M105" s="230">
        <f>G105*(1+L105/100)</f>
        <v>0</v>
      </c>
      <c r="N105" s="230">
        <v>0</v>
      </c>
      <c r="O105" s="230">
        <f>ROUND(E105*N105,2)</f>
        <v>0</v>
      </c>
      <c r="P105" s="230">
        <v>0</v>
      </c>
      <c r="Q105" s="230">
        <f>ROUND(E105*P105,2)</f>
        <v>0</v>
      </c>
      <c r="R105" s="230"/>
      <c r="S105" s="230" t="s">
        <v>179</v>
      </c>
      <c r="T105" s="230" t="s">
        <v>180</v>
      </c>
      <c r="U105" s="230">
        <v>0</v>
      </c>
      <c r="V105" s="230">
        <f>ROUND(E105*U105,2)</f>
        <v>0</v>
      </c>
      <c r="W105" s="230"/>
      <c r="X105" s="230" t="s">
        <v>157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233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ht="22.5" outlineLevel="1" x14ac:dyDescent="0.2">
      <c r="A106" s="248">
        <v>44</v>
      </c>
      <c r="B106" s="249" t="s">
        <v>296</v>
      </c>
      <c r="C106" s="260" t="s">
        <v>297</v>
      </c>
      <c r="D106" s="250" t="s">
        <v>239</v>
      </c>
      <c r="E106" s="251">
        <v>1</v>
      </c>
      <c r="F106" s="252"/>
      <c r="G106" s="253">
        <f>ROUND(E106*F106,2)</f>
        <v>0</v>
      </c>
      <c r="H106" s="231"/>
      <c r="I106" s="230">
        <f>ROUND(E106*H106,2)</f>
        <v>0</v>
      </c>
      <c r="J106" s="231"/>
      <c r="K106" s="230">
        <f>ROUND(E106*J106,2)</f>
        <v>0</v>
      </c>
      <c r="L106" s="230">
        <v>15</v>
      </c>
      <c r="M106" s="230">
        <f>G106*(1+L106/100)</f>
        <v>0</v>
      </c>
      <c r="N106" s="230">
        <v>0</v>
      </c>
      <c r="O106" s="230">
        <f>ROUND(E106*N106,2)</f>
        <v>0</v>
      </c>
      <c r="P106" s="230">
        <v>0</v>
      </c>
      <c r="Q106" s="230">
        <f>ROUND(E106*P106,2)</f>
        <v>0</v>
      </c>
      <c r="R106" s="230"/>
      <c r="S106" s="230" t="s">
        <v>179</v>
      </c>
      <c r="T106" s="230" t="s">
        <v>180</v>
      </c>
      <c r="U106" s="230">
        <v>0</v>
      </c>
      <c r="V106" s="230">
        <f>ROUND(E106*U106,2)</f>
        <v>0</v>
      </c>
      <c r="W106" s="230"/>
      <c r="X106" s="230" t="s">
        <v>157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158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41">
        <v>45</v>
      </c>
      <c r="B107" s="242" t="s">
        <v>298</v>
      </c>
      <c r="C107" s="257" t="s">
        <v>299</v>
      </c>
      <c r="D107" s="243" t="s">
        <v>239</v>
      </c>
      <c r="E107" s="244">
        <v>1</v>
      </c>
      <c r="F107" s="245"/>
      <c r="G107" s="246">
        <f>ROUND(E107*F107,2)</f>
        <v>0</v>
      </c>
      <c r="H107" s="231"/>
      <c r="I107" s="230">
        <f>ROUND(E107*H107,2)</f>
        <v>0</v>
      </c>
      <c r="J107" s="231"/>
      <c r="K107" s="230">
        <f>ROUND(E107*J107,2)</f>
        <v>0</v>
      </c>
      <c r="L107" s="230">
        <v>15</v>
      </c>
      <c r="M107" s="230">
        <f>G107*(1+L107/100)</f>
        <v>0</v>
      </c>
      <c r="N107" s="230">
        <v>0</v>
      </c>
      <c r="O107" s="230">
        <f>ROUND(E107*N107,2)</f>
        <v>0</v>
      </c>
      <c r="P107" s="230">
        <v>0</v>
      </c>
      <c r="Q107" s="230">
        <f>ROUND(E107*P107,2)</f>
        <v>0</v>
      </c>
      <c r="R107" s="230"/>
      <c r="S107" s="230" t="s">
        <v>179</v>
      </c>
      <c r="T107" s="230" t="s">
        <v>180</v>
      </c>
      <c r="U107" s="230">
        <v>0</v>
      </c>
      <c r="V107" s="230">
        <f>ROUND(E107*U107,2)</f>
        <v>0</v>
      </c>
      <c r="W107" s="230"/>
      <c r="X107" s="230" t="s">
        <v>157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158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28"/>
      <c r="B108" s="229"/>
      <c r="C108" s="259" t="s">
        <v>300</v>
      </c>
      <c r="D108" s="247"/>
      <c r="E108" s="247"/>
      <c r="F108" s="247"/>
      <c r="G108" s="247"/>
      <c r="H108" s="230"/>
      <c r="I108" s="230"/>
      <c r="J108" s="230"/>
      <c r="K108" s="230"/>
      <c r="L108" s="230"/>
      <c r="M108" s="230"/>
      <c r="N108" s="230"/>
      <c r="O108" s="230"/>
      <c r="P108" s="230"/>
      <c r="Q108" s="230"/>
      <c r="R108" s="230"/>
      <c r="S108" s="230"/>
      <c r="T108" s="230"/>
      <c r="U108" s="230"/>
      <c r="V108" s="230"/>
      <c r="W108" s="230"/>
      <c r="X108" s="230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175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x14ac:dyDescent="0.2">
      <c r="A109" s="235" t="s">
        <v>150</v>
      </c>
      <c r="B109" s="236" t="s">
        <v>92</v>
      </c>
      <c r="C109" s="256" t="s">
        <v>93</v>
      </c>
      <c r="D109" s="237"/>
      <c r="E109" s="238"/>
      <c r="F109" s="239"/>
      <c r="G109" s="240">
        <f>SUMIF(AG110:AG110,"&lt;&gt;NOR",G110:G110)</f>
        <v>0</v>
      </c>
      <c r="H109" s="234"/>
      <c r="I109" s="234">
        <f>SUM(I110:I110)</f>
        <v>0</v>
      </c>
      <c r="J109" s="234"/>
      <c r="K109" s="234">
        <f>SUM(K110:K110)</f>
        <v>0</v>
      </c>
      <c r="L109" s="234"/>
      <c r="M109" s="234">
        <f>SUM(M110:M110)</f>
        <v>0</v>
      </c>
      <c r="N109" s="234"/>
      <c r="O109" s="234">
        <f>SUM(O110:O110)</f>
        <v>0</v>
      </c>
      <c r="P109" s="234"/>
      <c r="Q109" s="234">
        <f>SUM(Q110:Q110)</f>
        <v>0</v>
      </c>
      <c r="R109" s="234"/>
      <c r="S109" s="234"/>
      <c r="T109" s="234"/>
      <c r="U109" s="234"/>
      <c r="V109" s="234">
        <f>SUM(V110:V110)</f>
        <v>31.77</v>
      </c>
      <c r="W109" s="234"/>
      <c r="X109" s="234"/>
      <c r="AG109" t="s">
        <v>151</v>
      </c>
    </row>
    <row r="110" spans="1:60" ht="22.5" outlineLevel="1" x14ac:dyDescent="0.2">
      <c r="A110" s="248">
        <v>46</v>
      </c>
      <c r="B110" s="249" t="s">
        <v>301</v>
      </c>
      <c r="C110" s="260" t="s">
        <v>302</v>
      </c>
      <c r="D110" s="250" t="s">
        <v>303</v>
      </c>
      <c r="E110" s="251">
        <v>5.77684</v>
      </c>
      <c r="F110" s="252"/>
      <c r="G110" s="253">
        <f>ROUND(E110*F110,2)</f>
        <v>0</v>
      </c>
      <c r="H110" s="231"/>
      <c r="I110" s="230">
        <f>ROUND(E110*H110,2)</f>
        <v>0</v>
      </c>
      <c r="J110" s="231"/>
      <c r="K110" s="230">
        <f>ROUND(E110*J110,2)</f>
        <v>0</v>
      </c>
      <c r="L110" s="230">
        <v>15</v>
      </c>
      <c r="M110" s="230">
        <f>G110*(1+L110/100)</f>
        <v>0</v>
      </c>
      <c r="N110" s="230">
        <v>0</v>
      </c>
      <c r="O110" s="230">
        <f>ROUND(E110*N110,2)</f>
        <v>0</v>
      </c>
      <c r="P110" s="230">
        <v>0</v>
      </c>
      <c r="Q110" s="230">
        <f>ROUND(E110*P110,2)</f>
        <v>0</v>
      </c>
      <c r="R110" s="230"/>
      <c r="S110" s="230" t="s">
        <v>179</v>
      </c>
      <c r="T110" s="230" t="s">
        <v>180</v>
      </c>
      <c r="U110" s="230">
        <v>5.5</v>
      </c>
      <c r="V110" s="230">
        <f>ROUND(E110*U110,2)</f>
        <v>31.77</v>
      </c>
      <c r="W110" s="230"/>
      <c r="X110" s="230" t="s">
        <v>157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233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x14ac:dyDescent="0.2">
      <c r="A111" s="235" t="s">
        <v>150</v>
      </c>
      <c r="B111" s="236" t="s">
        <v>94</v>
      </c>
      <c r="C111" s="256" t="s">
        <v>95</v>
      </c>
      <c r="D111" s="237"/>
      <c r="E111" s="238"/>
      <c r="F111" s="239"/>
      <c r="G111" s="240">
        <f>SUMIF(AG112:AG113,"&lt;&gt;NOR",G112:G113)</f>
        <v>0</v>
      </c>
      <c r="H111" s="234"/>
      <c r="I111" s="234">
        <f>SUM(I112:I113)</f>
        <v>0</v>
      </c>
      <c r="J111" s="234"/>
      <c r="K111" s="234">
        <f>SUM(K112:K113)</f>
        <v>0</v>
      </c>
      <c r="L111" s="234"/>
      <c r="M111" s="234">
        <f>SUM(M112:M113)</f>
        <v>0</v>
      </c>
      <c r="N111" s="234"/>
      <c r="O111" s="234">
        <f>SUM(O112:O113)</f>
        <v>0</v>
      </c>
      <c r="P111" s="234"/>
      <c r="Q111" s="234">
        <f>SUM(Q112:Q113)</f>
        <v>0</v>
      </c>
      <c r="R111" s="234"/>
      <c r="S111" s="234"/>
      <c r="T111" s="234"/>
      <c r="U111" s="234"/>
      <c r="V111" s="234">
        <f>SUM(V112:V113)</f>
        <v>3.34</v>
      </c>
      <c r="W111" s="234"/>
      <c r="X111" s="234"/>
      <c r="AG111" t="s">
        <v>151</v>
      </c>
    </row>
    <row r="112" spans="1:60" ht="22.5" outlineLevel="1" x14ac:dyDescent="0.2">
      <c r="A112" s="241">
        <v>47</v>
      </c>
      <c r="B112" s="242" t="s">
        <v>304</v>
      </c>
      <c r="C112" s="257" t="s">
        <v>305</v>
      </c>
      <c r="D112" s="243" t="s">
        <v>163</v>
      </c>
      <c r="E112" s="244">
        <v>7.6559999999999997</v>
      </c>
      <c r="F112" s="245"/>
      <c r="G112" s="246">
        <f>ROUND(E112*F112,2)</f>
        <v>0</v>
      </c>
      <c r="H112" s="231"/>
      <c r="I112" s="230">
        <f>ROUND(E112*H112,2)</f>
        <v>0</v>
      </c>
      <c r="J112" s="231"/>
      <c r="K112" s="230">
        <f>ROUND(E112*J112,2)</f>
        <v>0</v>
      </c>
      <c r="L112" s="230">
        <v>15</v>
      </c>
      <c r="M112" s="230">
        <f>G112*(1+L112/100)</f>
        <v>0</v>
      </c>
      <c r="N112" s="230">
        <v>0</v>
      </c>
      <c r="O112" s="230">
        <f>ROUND(E112*N112,2)</f>
        <v>0</v>
      </c>
      <c r="P112" s="230">
        <v>0</v>
      </c>
      <c r="Q112" s="230">
        <f>ROUND(E112*P112,2)</f>
        <v>0</v>
      </c>
      <c r="R112" s="230"/>
      <c r="S112" s="230" t="s">
        <v>179</v>
      </c>
      <c r="T112" s="230" t="s">
        <v>180</v>
      </c>
      <c r="U112" s="230">
        <v>0.43608999999999998</v>
      </c>
      <c r="V112" s="230">
        <f>ROUND(E112*U112,2)</f>
        <v>3.34</v>
      </c>
      <c r="W112" s="230"/>
      <c r="X112" s="230" t="s">
        <v>306</v>
      </c>
      <c r="Y112" s="211"/>
      <c r="Z112" s="211"/>
      <c r="AA112" s="211"/>
      <c r="AB112" s="211"/>
      <c r="AC112" s="211"/>
      <c r="AD112" s="211"/>
      <c r="AE112" s="211"/>
      <c r="AF112" s="211"/>
      <c r="AG112" s="211" t="s">
        <v>307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28"/>
      <c r="B113" s="229"/>
      <c r="C113" s="258" t="s">
        <v>308</v>
      </c>
      <c r="D113" s="232"/>
      <c r="E113" s="233">
        <v>7.66</v>
      </c>
      <c r="F113" s="230"/>
      <c r="G113" s="230"/>
      <c r="H113" s="230"/>
      <c r="I113" s="230"/>
      <c r="J113" s="230"/>
      <c r="K113" s="230"/>
      <c r="L113" s="230"/>
      <c r="M113" s="230"/>
      <c r="N113" s="230"/>
      <c r="O113" s="230"/>
      <c r="P113" s="230"/>
      <c r="Q113" s="230"/>
      <c r="R113" s="230"/>
      <c r="S113" s="230"/>
      <c r="T113" s="230"/>
      <c r="U113" s="230"/>
      <c r="V113" s="230"/>
      <c r="W113" s="230"/>
      <c r="X113" s="230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160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x14ac:dyDescent="0.2">
      <c r="A114" s="235" t="s">
        <v>150</v>
      </c>
      <c r="B114" s="236" t="s">
        <v>100</v>
      </c>
      <c r="C114" s="256" t="s">
        <v>101</v>
      </c>
      <c r="D114" s="237"/>
      <c r="E114" s="238"/>
      <c r="F114" s="239"/>
      <c r="G114" s="240">
        <f>SUMIF(AG115:AG115,"&lt;&gt;NOR",G115:G115)</f>
        <v>0</v>
      </c>
      <c r="H114" s="234"/>
      <c r="I114" s="234">
        <f>SUM(I115:I115)</f>
        <v>0</v>
      </c>
      <c r="J114" s="234"/>
      <c r="K114" s="234">
        <f>SUM(K115:K115)</f>
        <v>0</v>
      </c>
      <c r="L114" s="234"/>
      <c r="M114" s="234">
        <f>SUM(M115:M115)</f>
        <v>0</v>
      </c>
      <c r="N114" s="234"/>
      <c r="O114" s="234">
        <f>SUM(O115:O115)</f>
        <v>0</v>
      </c>
      <c r="P114" s="234"/>
      <c r="Q114" s="234">
        <f>SUM(Q115:Q115)</f>
        <v>0</v>
      </c>
      <c r="R114" s="234"/>
      <c r="S114" s="234"/>
      <c r="T114" s="234"/>
      <c r="U114" s="234"/>
      <c r="V114" s="234">
        <f>SUM(V115:V115)</f>
        <v>0</v>
      </c>
      <c r="W114" s="234"/>
      <c r="X114" s="234"/>
      <c r="AG114" t="s">
        <v>151</v>
      </c>
    </row>
    <row r="115" spans="1:60" outlineLevel="1" x14ac:dyDescent="0.2">
      <c r="A115" s="248">
        <v>48</v>
      </c>
      <c r="B115" s="249" t="s">
        <v>309</v>
      </c>
      <c r="C115" s="260" t="s">
        <v>310</v>
      </c>
      <c r="D115" s="250" t="s">
        <v>230</v>
      </c>
      <c r="E115" s="251">
        <v>1</v>
      </c>
      <c r="F115" s="252"/>
      <c r="G115" s="253">
        <f>ROUND(E115*F115,2)</f>
        <v>0</v>
      </c>
      <c r="H115" s="231"/>
      <c r="I115" s="230">
        <f>ROUND(E115*H115,2)</f>
        <v>0</v>
      </c>
      <c r="J115" s="231"/>
      <c r="K115" s="230">
        <f>ROUND(E115*J115,2)</f>
        <v>0</v>
      </c>
      <c r="L115" s="230">
        <v>15</v>
      </c>
      <c r="M115" s="230">
        <f>G115*(1+L115/100)</f>
        <v>0</v>
      </c>
      <c r="N115" s="230">
        <v>0</v>
      </c>
      <c r="O115" s="230">
        <f>ROUND(E115*N115,2)</f>
        <v>0</v>
      </c>
      <c r="P115" s="230">
        <v>0</v>
      </c>
      <c r="Q115" s="230">
        <f>ROUND(E115*P115,2)</f>
        <v>0</v>
      </c>
      <c r="R115" s="230"/>
      <c r="S115" s="230" t="s">
        <v>179</v>
      </c>
      <c r="T115" s="230" t="s">
        <v>180</v>
      </c>
      <c r="U115" s="230">
        <v>0</v>
      </c>
      <c r="V115" s="230">
        <f>ROUND(E115*U115,2)</f>
        <v>0</v>
      </c>
      <c r="W115" s="230"/>
      <c r="X115" s="230" t="s">
        <v>157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158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x14ac:dyDescent="0.2">
      <c r="A116" s="235" t="s">
        <v>150</v>
      </c>
      <c r="B116" s="236" t="s">
        <v>104</v>
      </c>
      <c r="C116" s="256" t="s">
        <v>105</v>
      </c>
      <c r="D116" s="237"/>
      <c r="E116" s="238"/>
      <c r="F116" s="239"/>
      <c r="G116" s="240">
        <f>SUMIF(AG117:AG132,"&lt;&gt;NOR",G117:G132)</f>
        <v>0</v>
      </c>
      <c r="H116" s="234"/>
      <c r="I116" s="234">
        <f>SUM(I117:I132)</f>
        <v>0</v>
      </c>
      <c r="J116" s="234"/>
      <c r="K116" s="234">
        <f>SUM(K117:K132)</f>
        <v>0</v>
      </c>
      <c r="L116" s="234"/>
      <c r="M116" s="234">
        <f>SUM(M117:M132)</f>
        <v>0</v>
      </c>
      <c r="N116" s="234"/>
      <c r="O116" s="234">
        <f>SUM(O117:O132)</f>
        <v>0.19999999999999998</v>
      </c>
      <c r="P116" s="234"/>
      <c r="Q116" s="234">
        <f>SUM(Q117:Q132)</f>
        <v>0</v>
      </c>
      <c r="R116" s="234"/>
      <c r="S116" s="234"/>
      <c r="T116" s="234"/>
      <c r="U116" s="234"/>
      <c r="V116" s="234">
        <f>SUM(V117:V132)</f>
        <v>30.5</v>
      </c>
      <c r="W116" s="234"/>
      <c r="X116" s="234"/>
      <c r="AG116" t="s">
        <v>151</v>
      </c>
    </row>
    <row r="117" spans="1:60" outlineLevel="1" x14ac:dyDescent="0.2">
      <c r="A117" s="248">
        <v>49</v>
      </c>
      <c r="B117" s="249" t="s">
        <v>311</v>
      </c>
      <c r="C117" s="260" t="s">
        <v>312</v>
      </c>
      <c r="D117" s="250" t="s">
        <v>230</v>
      </c>
      <c r="E117" s="251">
        <v>6</v>
      </c>
      <c r="F117" s="252"/>
      <c r="G117" s="253">
        <f>ROUND(E117*F117,2)</f>
        <v>0</v>
      </c>
      <c r="H117" s="231"/>
      <c r="I117" s="230">
        <f>ROUND(E117*H117,2)</f>
        <v>0</v>
      </c>
      <c r="J117" s="231"/>
      <c r="K117" s="230">
        <f>ROUND(E117*J117,2)</f>
        <v>0</v>
      </c>
      <c r="L117" s="230">
        <v>15</v>
      </c>
      <c r="M117" s="230">
        <f>G117*(1+L117/100)</f>
        <v>0</v>
      </c>
      <c r="N117" s="230">
        <v>0</v>
      </c>
      <c r="O117" s="230">
        <f>ROUND(E117*N117,2)</f>
        <v>0</v>
      </c>
      <c r="P117" s="230">
        <v>0</v>
      </c>
      <c r="Q117" s="230">
        <f>ROUND(E117*P117,2)</f>
        <v>0</v>
      </c>
      <c r="R117" s="230"/>
      <c r="S117" s="230" t="s">
        <v>179</v>
      </c>
      <c r="T117" s="230" t="s">
        <v>180</v>
      </c>
      <c r="U117" s="230">
        <v>1.45</v>
      </c>
      <c r="V117" s="230">
        <f>ROUND(E117*U117,2)</f>
        <v>8.6999999999999993</v>
      </c>
      <c r="W117" s="230"/>
      <c r="X117" s="230" t="s">
        <v>157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158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48">
        <v>50</v>
      </c>
      <c r="B118" s="249" t="s">
        <v>313</v>
      </c>
      <c r="C118" s="260" t="s">
        <v>314</v>
      </c>
      <c r="D118" s="250" t="s">
        <v>230</v>
      </c>
      <c r="E118" s="251">
        <v>5</v>
      </c>
      <c r="F118" s="252"/>
      <c r="G118" s="253">
        <f>ROUND(E118*F118,2)</f>
        <v>0</v>
      </c>
      <c r="H118" s="231"/>
      <c r="I118" s="230">
        <f>ROUND(E118*H118,2)</f>
        <v>0</v>
      </c>
      <c r="J118" s="231"/>
      <c r="K118" s="230">
        <f>ROUND(E118*J118,2)</f>
        <v>0</v>
      </c>
      <c r="L118" s="230">
        <v>15</v>
      </c>
      <c r="M118" s="230">
        <f>G118*(1+L118/100)</f>
        <v>0</v>
      </c>
      <c r="N118" s="230">
        <v>2.0000000000000002E-5</v>
      </c>
      <c r="O118" s="230">
        <f>ROUND(E118*N118,2)</f>
        <v>0</v>
      </c>
      <c r="P118" s="230">
        <v>0</v>
      </c>
      <c r="Q118" s="230">
        <f>ROUND(E118*P118,2)</f>
        <v>0</v>
      </c>
      <c r="R118" s="230"/>
      <c r="S118" s="230" t="s">
        <v>155</v>
      </c>
      <c r="T118" s="230" t="s">
        <v>180</v>
      </c>
      <c r="U118" s="230">
        <v>4.0199999999999996</v>
      </c>
      <c r="V118" s="230">
        <f>ROUND(E118*U118,2)</f>
        <v>20.100000000000001</v>
      </c>
      <c r="W118" s="230"/>
      <c r="X118" s="230" t="s">
        <v>157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158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48">
        <v>51</v>
      </c>
      <c r="B119" s="249" t="s">
        <v>315</v>
      </c>
      <c r="C119" s="260" t="s">
        <v>316</v>
      </c>
      <c r="D119" s="250" t="s">
        <v>230</v>
      </c>
      <c r="E119" s="251">
        <v>1</v>
      </c>
      <c r="F119" s="252"/>
      <c r="G119" s="253">
        <f>ROUND(E119*F119,2)</f>
        <v>0</v>
      </c>
      <c r="H119" s="231"/>
      <c r="I119" s="230">
        <f>ROUND(E119*H119,2)</f>
        <v>0</v>
      </c>
      <c r="J119" s="231"/>
      <c r="K119" s="230">
        <f>ROUND(E119*J119,2)</f>
        <v>0</v>
      </c>
      <c r="L119" s="230">
        <v>15</v>
      </c>
      <c r="M119" s="230">
        <f>G119*(1+L119/100)</f>
        <v>0</v>
      </c>
      <c r="N119" s="230">
        <v>0</v>
      </c>
      <c r="O119" s="230">
        <f>ROUND(E119*N119,2)</f>
        <v>0</v>
      </c>
      <c r="P119" s="230">
        <v>0</v>
      </c>
      <c r="Q119" s="230">
        <f>ROUND(E119*P119,2)</f>
        <v>0</v>
      </c>
      <c r="R119" s="230"/>
      <c r="S119" s="230" t="s">
        <v>179</v>
      </c>
      <c r="T119" s="230" t="s">
        <v>180</v>
      </c>
      <c r="U119" s="230">
        <v>1.7</v>
      </c>
      <c r="V119" s="230">
        <f>ROUND(E119*U119,2)</f>
        <v>1.7</v>
      </c>
      <c r="W119" s="230"/>
      <c r="X119" s="230" t="s">
        <v>157</v>
      </c>
      <c r="Y119" s="211"/>
      <c r="Z119" s="211"/>
      <c r="AA119" s="211"/>
      <c r="AB119" s="211"/>
      <c r="AC119" s="211"/>
      <c r="AD119" s="211"/>
      <c r="AE119" s="211"/>
      <c r="AF119" s="211"/>
      <c r="AG119" s="211" t="s">
        <v>158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48">
        <v>52</v>
      </c>
      <c r="B120" s="249" t="s">
        <v>317</v>
      </c>
      <c r="C120" s="260" t="s">
        <v>318</v>
      </c>
      <c r="D120" s="250" t="s">
        <v>230</v>
      </c>
      <c r="E120" s="251">
        <v>6</v>
      </c>
      <c r="F120" s="252"/>
      <c r="G120" s="253">
        <f>ROUND(E120*F120,2)</f>
        <v>0</v>
      </c>
      <c r="H120" s="231"/>
      <c r="I120" s="230">
        <f>ROUND(E120*H120,2)</f>
        <v>0</v>
      </c>
      <c r="J120" s="231"/>
      <c r="K120" s="230">
        <f>ROUND(E120*J120,2)</f>
        <v>0</v>
      </c>
      <c r="L120" s="230">
        <v>15</v>
      </c>
      <c r="M120" s="230">
        <f>G120*(1+L120/100)</f>
        <v>0</v>
      </c>
      <c r="N120" s="230">
        <v>0</v>
      </c>
      <c r="O120" s="230">
        <f>ROUND(E120*N120,2)</f>
        <v>0</v>
      </c>
      <c r="P120" s="230">
        <v>0</v>
      </c>
      <c r="Q120" s="230">
        <f>ROUND(E120*P120,2)</f>
        <v>0</v>
      </c>
      <c r="R120" s="230"/>
      <c r="S120" s="230" t="s">
        <v>179</v>
      </c>
      <c r="T120" s="230" t="s">
        <v>180</v>
      </c>
      <c r="U120" s="230">
        <v>0</v>
      </c>
      <c r="V120" s="230">
        <f>ROUND(E120*U120,2)</f>
        <v>0</v>
      </c>
      <c r="W120" s="230"/>
      <c r="X120" s="230" t="s">
        <v>157</v>
      </c>
      <c r="Y120" s="211"/>
      <c r="Z120" s="211"/>
      <c r="AA120" s="211"/>
      <c r="AB120" s="211"/>
      <c r="AC120" s="211"/>
      <c r="AD120" s="211"/>
      <c r="AE120" s="211"/>
      <c r="AF120" s="211"/>
      <c r="AG120" s="211" t="s">
        <v>319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ht="22.5" outlineLevel="1" x14ac:dyDescent="0.2">
      <c r="A121" s="241">
        <v>53</v>
      </c>
      <c r="B121" s="242" t="s">
        <v>320</v>
      </c>
      <c r="C121" s="257" t="s">
        <v>321</v>
      </c>
      <c r="D121" s="243" t="s">
        <v>239</v>
      </c>
      <c r="E121" s="244">
        <v>1</v>
      </c>
      <c r="F121" s="245"/>
      <c r="G121" s="246">
        <f>ROUND(E121*F121,2)</f>
        <v>0</v>
      </c>
      <c r="H121" s="231"/>
      <c r="I121" s="230">
        <f>ROUND(E121*H121,2)</f>
        <v>0</v>
      </c>
      <c r="J121" s="231"/>
      <c r="K121" s="230">
        <f>ROUND(E121*J121,2)</f>
        <v>0</v>
      </c>
      <c r="L121" s="230">
        <v>15</v>
      </c>
      <c r="M121" s="230">
        <f>G121*(1+L121/100)</f>
        <v>0</v>
      </c>
      <c r="N121" s="230">
        <v>0</v>
      </c>
      <c r="O121" s="230">
        <f>ROUND(E121*N121,2)</f>
        <v>0</v>
      </c>
      <c r="P121" s="230">
        <v>0</v>
      </c>
      <c r="Q121" s="230">
        <f>ROUND(E121*P121,2)</f>
        <v>0</v>
      </c>
      <c r="R121" s="230"/>
      <c r="S121" s="230" t="s">
        <v>179</v>
      </c>
      <c r="T121" s="230" t="s">
        <v>180</v>
      </c>
      <c r="U121" s="230">
        <v>0</v>
      </c>
      <c r="V121" s="230">
        <f>ROUND(E121*U121,2)</f>
        <v>0</v>
      </c>
      <c r="W121" s="230"/>
      <c r="X121" s="230" t="s">
        <v>157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319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ht="22.5" outlineLevel="1" x14ac:dyDescent="0.2">
      <c r="A122" s="228"/>
      <c r="B122" s="229"/>
      <c r="C122" s="259" t="s">
        <v>322</v>
      </c>
      <c r="D122" s="247"/>
      <c r="E122" s="247"/>
      <c r="F122" s="247"/>
      <c r="G122" s="247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30"/>
      <c r="W122" s="230"/>
      <c r="X122" s="230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175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54" t="str">
        <f>C122</f>
        <v>Odstranění stávajícího nátěru, přebroušení, vyčištění, seřízení, zákl. nátěr, min. 2x vrchní nátěr, oprava kování, seštelování pantů, doplnění těsnění.</v>
      </c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48">
        <v>54</v>
      </c>
      <c r="B123" s="249" t="s">
        <v>323</v>
      </c>
      <c r="C123" s="260" t="s">
        <v>324</v>
      </c>
      <c r="D123" s="250" t="s">
        <v>230</v>
      </c>
      <c r="E123" s="251">
        <v>5</v>
      </c>
      <c r="F123" s="252"/>
      <c r="G123" s="253">
        <f>ROUND(E123*F123,2)</f>
        <v>0</v>
      </c>
      <c r="H123" s="231"/>
      <c r="I123" s="230">
        <f>ROUND(E123*H123,2)</f>
        <v>0</v>
      </c>
      <c r="J123" s="231"/>
      <c r="K123" s="230">
        <f>ROUND(E123*J123,2)</f>
        <v>0</v>
      </c>
      <c r="L123" s="230">
        <v>15</v>
      </c>
      <c r="M123" s="230">
        <f>G123*(1+L123/100)</f>
        <v>0</v>
      </c>
      <c r="N123" s="230">
        <v>8.0000000000000004E-4</v>
      </c>
      <c r="O123" s="230">
        <f>ROUND(E123*N123,2)</f>
        <v>0</v>
      </c>
      <c r="P123" s="230">
        <v>0</v>
      </c>
      <c r="Q123" s="230">
        <f>ROUND(E123*P123,2)</f>
        <v>0</v>
      </c>
      <c r="R123" s="230"/>
      <c r="S123" s="230" t="s">
        <v>179</v>
      </c>
      <c r="T123" s="230" t="s">
        <v>180</v>
      </c>
      <c r="U123" s="230">
        <v>0</v>
      </c>
      <c r="V123" s="230">
        <f>ROUND(E123*U123,2)</f>
        <v>0</v>
      </c>
      <c r="W123" s="230"/>
      <c r="X123" s="230" t="s">
        <v>225</v>
      </c>
      <c r="Y123" s="211"/>
      <c r="Z123" s="211"/>
      <c r="AA123" s="211"/>
      <c r="AB123" s="211"/>
      <c r="AC123" s="211"/>
      <c r="AD123" s="211"/>
      <c r="AE123" s="211"/>
      <c r="AF123" s="211"/>
      <c r="AG123" s="211" t="s">
        <v>325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48">
        <v>55</v>
      </c>
      <c r="B124" s="249" t="s">
        <v>326</v>
      </c>
      <c r="C124" s="260" t="s">
        <v>327</v>
      </c>
      <c r="D124" s="250" t="s">
        <v>230</v>
      </c>
      <c r="E124" s="251">
        <v>1</v>
      </c>
      <c r="F124" s="252"/>
      <c r="G124" s="253">
        <f>ROUND(E124*F124,2)</f>
        <v>0</v>
      </c>
      <c r="H124" s="231"/>
      <c r="I124" s="230">
        <f>ROUND(E124*H124,2)</f>
        <v>0</v>
      </c>
      <c r="J124" s="231"/>
      <c r="K124" s="230">
        <f>ROUND(E124*J124,2)</f>
        <v>0</v>
      </c>
      <c r="L124" s="230">
        <v>15</v>
      </c>
      <c r="M124" s="230">
        <f>G124*(1+L124/100)</f>
        <v>0</v>
      </c>
      <c r="N124" s="230">
        <v>0</v>
      </c>
      <c r="O124" s="230">
        <f>ROUND(E124*N124,2)</f>
        <v>0</v>
      </c>
      <c r="P124" s="230">
        <v>0</v>
      </c>
      <c r="Q124" s="230">
        <f>ROUND(E124*P124,2)</f>
        <v>0</v>
      </c>
      <c r="R124" s="230"/>
      <c r="S124" s="230" t="s">
        <v>179</v>
      </c>
      <c r="T124" s="230" t="s">
        <v>180</v>
      </c>
      <c r="U124" s="230">
        <v>0</v>
      </c>
      <c r="V124" s="230">
        <f>ROUND(E124*U124,2)</f>
        <v>0</v>
      </c>
      <c r="W124" s="230"/>
      <c r="X124" s="230" t="s">
        <v>225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226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ht="22.5" outlineLevel="1" x14ac:dyDescent="0.2">
      <c r="A125" s="248">
        <v>56</v>
      </c>
      <c r="B125" s="249" t="s">
        <v>328</v>
      </c>
      <c r="C125" s="260" t="s">
        <v>329</v>
      </c>
      <c r="D125" s="250" t="s">
        <v>230</v>
      </c>
      <c r="E125" s="251">
        <v>2</v>
      </c>
      <c r="F125" s="252"/>
      <c r="G125" s="253">
        <f>ROUND(E125*F125,2)</f>
        <v>0</v>
      </c>
      <c r="H125" s="231"/>
      <c r="I125" s="230">
        <f>ROUND(E125*H125,2)</f>
        <v>0</v>
      </c>
      <c r="J125" s="231"/>
      <c r="K125" s="230">
        <f>ROUND(E125*J125,2)</f>
        <v>0</v>
      </c>
      <c r="L125" s="230">
        <v>15</v>
      </c>
      <c r="M125" s="230">
        <f>G125*(1+L125/100)</f>
        <v>0</v>
      </c>
      <c r="N125" s="230">
        <v>1.4999999999999999E-2</v>
      </c>
      <c r="O125" s="230">
        <f>ROUND(E125*N125,2)</f>
        <v>0.03</v>
      </c>
      <c r="P125" s="230">
        <v>0</v>
      </c>
      <c r="Q125" s="230">
        <f>ROUND(E125*P125,2)</f>
        <v>0</v>
      </c>
      <c r="R125" s="230"/>
      <c r="S125" s="230" t="s">
        <v>179</v>
      </c>
      <c r="T125" s="230" t="s">
        <v>180</v>
      </c>
      <c r="U125" s="230">
        <v>0</v>
      </c>
      <c r="V125" s="230">
        <f>ROUND(E125*U125,2)</f>
        <v>0</v>
      </c>
      <c r="W125" s="230"/>
      <c r="X125" s="230" t="s">
        <v>225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226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ht="22.5" outlineLevel="1" x14ac:dyDescent="0.2">
      <c r="A126" s="248">
        <v>57</v>
      </c>
      <c r="B126" s="249" t="s">
        <v>330</v>
      </c>
      <c r="C126" s="260" t="s">
        <v>331</v>
      </c>
      <c r="D126" s="250" t="s">
        <v>230</v>
      </c>
      <c r="E126" s="251">
        <v>1</v>
      </c>
      <c r="F126" s="252"/>
      <c r="G126" s="253">
        <f>ROUND(E126*F126,2)</f>
        <v>0</v>
      </c>
      <c r="H126" s="231"/>
      <c r="I126" s="230">
        <f>ROUND(E126*H126,2)</f>
        <v>0</v>
      </c>
      <c r="J126" s="231"/>
      <c r="K126" s="230">
        <f>ROUND(E126*J126,2)</f>
        <v>0</v>
      </c>
      <c r="L126" s="230">
        <v>15</v>
      </c>
      <c r="M126" s="230">
        <f>G126*(1+L126/100)</f>
        <v>0</v>
      </c>
      <c r="N126" s="230">
        <v>1.7000000000000001E-2</v>
      </c>
      <c r="O126" s="230">
        <f>ROUND(E126*N126,2)</f>
        <v>0.02</v>
      </c>
      <c r="P126" s="230">
        <v>0</v>
      </c>
      <c r="Q126" s="230">
        <f>ROUND(E126*P126,2)</f>
        <v>0</v>
      </c>
      <c r="R126" s="230"/>
      <c r="S126" s="230" t="s">
        <v>179</v>
      </c>
      <c r="T126" s="230" t="s">
        <v>180</v>
      </c>
      <c r="U126" s="230">
        <v>0</v>
      </c>
      <c r="V126" s="230">
        <f>ROUND(E126*U126,2)</f>
        <v>0</v>
      </c>
      <c r="W126" s="230"/>
      <c r="X126" s="230" t="s">
        <v>225</v>
      </c>
      <c r="Y126" s="211"/>
      <c r="Z126" s="211"/>
      <c r="AA126" s="211"/>
      <c r="AB126" s="211"/>
      <c r="AC126" s="211"/>
      <c r="AD126" s="211"/>
      <c r="AE126" s="211"/>
      <c r="AF126" s="211"/>
      <c r="AG126" s="211" t="s">
        <v>226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ht="22.5" outlineLevel="1" x14ac:dyDescent="0.2">
      <c r="A127" s="248">
        <v>58</v>
      </c>
      <c r="B127" s="249" t="s">
        <v>332</v>
      </c>
      <c r="C127" s="260" t="s">
        <v>333</v>
      </c>
      <c r="D127" s="250" t="s">
        <v>230</v>
      </c>
      <c r="E127" s="251">
        <v>2</v>
      </c>
      <c r="F127" s="252"/>
      <c r="G127" s="253">
        <f>ROUND(E127*F127,2)</f>
        <v>0</v>
      </c>
      <c r="H127" s="231"/>
      <c r="I127" s="230">
        <f>ROUND(E127*H127,2)</f>
        <v>0</v>
      </c>
      <c r="J127" s="231"/>
      <c r="K127" s="230">
        <f>ROUND(E127*J127,2)</f>
        <v>0</v>
      </c>
      <c r="L127" s="230">
        <v>15</v>
      </c>
      <c r="M127" s="230">
        <f>G127*(1+L127/100)</f>
        <v>0</v>
      </c>
      <c r="N127" s="230">
        <v>0.02</v>
      </c>
      <c r="O127" s="230">
        <f>ROUND(E127*N127,2)</f>
        <v>0.04</v>
      </c>
      <c r="P127" s="230">
        <v>0</v>
      </c>
      <c r="Q127" s="230">
        <f>ROUND(E127*P127,2)</f>
        <v>0</v>
      </c>
      <c r="R127" s="230"/>
      <c r="S127" s="230" t="s">
        <v>179</v>
      </c>
      <c r="T127" s="230" t="s">
        <v>180</v>
      </c>
      <c r="U127" s="230">
        <v>0</v>
      </c>
      <c r="V127" s="230">
        <f>ROUND(E127*U127,2)</f>
        <v>0</v>
      </c>
      <c r="W127" s="230"/>
      <c r="X127" s="230" t="s">
        <v>225</v>
      </c>
      <c r="Y127" s="211"/>
      <c r="Z127" s="211"/>
      <c r="AA127" s="211"/>
      <c r="AB127" s="211"/>
      <c r="AC127" s="211"/>
      <c r="AD127" s="211"/>
      <c r="AE127" s="211"/>
      <c r="AF127" s="211"/>
      <c r="AG127" s="211" t="s">
        <v>226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ht="22.5" outlineLevel="1" x14ac:dyDescent="0.2">
      <c r="A128" s="248">
        <v>59</v>
      </c>
      <c r="B128" s="249" t="s">
        <v>334</v>
      </c>
      <c r="C128" s="260" t="s">
        <v>335</v>
      </c>
      <c r="D128" s="250" t="s">
        <v>230</v>
      </c>
      <c r="E128" s="251">
        <v>1</v>
      </c>
      <c r="F128" s="252"/>
      <c r="G128" s="253">
        <f>ROUND(E128*F128,2)</f>
        <v>0</v>
      </c>
      <c r="H128" s="231"/>
      <c r="I128" s="230">
        <f>ROUND(E128*H128,2)</f>
        <v>0</v>
      </c>
      <c r="J128" s="231"/>
      <c r="K128" s="230">
        <f>ROUND(E128*J128,2)</f>
        <v>0</v>
      </c>
      <c r="L128" s="230">
        <v>15</v>
      </c>
      <c r="M128" s="230">
        <f>G128*(1+L128/100)</f>
        <v>0</v>
      </c>
      <c r="N128" s="230">
        <v>2.5000000000000001E-2</v>
      </c>
      <c r="O128" s="230">
        <f>ROUND(E128*N128,2)</f>
        <v>0.03</v>
      </c>
      <c r="P128" s="230">
        <v>0</v>
      </c>
      <c r="Q128" s="230">
        <f>ROUND(E128*P128,2)</f>
        <v>0</v>
      </c>
      <c r="R128" s="230"/>
      <c r="S128" s="230" t="s">
        <v>179</v>
      </c>
      <c r="T128" s="230" t="s">
        <v>180</v>
      </c>
      <c r="U128" s="230">
        <v>0</v>
      </c>
      <c r="V128" s="230">
        <f>ROUND(E128*U128,2)</f>
        <v>0</v>
      </c>
      <c r="W128" s="230"/>
      <c r="X128" s="230" t="s">
        <v>225</v>
      </c>
      <c r="Y128" s="211"/>
      <c r="Z128" s="211"/>
      <c r="AA128" s="211"/>
      <c r="AB128" s="211"/>
      <c r="AC128" s="211"/>
      <c r="AD128" s="211"/>
      <c r="AE128" s="211"/>
      <c r="AF128" s="211"/>
      <c r="AG128" s="211" t="s">
        <v>226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ht="22.5" outlineLevel="1" x14ac:dyDescent="0.2">
      <c r="A129" s="248">
        <v>60</v>
      </c>
      <c r="B129" s="249" t="s">
        <v>336</v>
      </c>
      <c r="C129" s="260" t="s">
        <v>337</v>
      </c>
      <c r="D129" s="250" t="s">
        <v>230</v>
      </c>
      <c r="E129" s="251">
        <v>2</v>
      </c>
      <c r="F129" s="252"/>
      <c r="G129" s="253">
        <f>ROUND(E129*F129,2)</f>
        <v>0</v>
      </c>
      <c r="H129" s="231"/>
      <c r="I129" s="230">
        <f>ROUND(E129*H129,2)</f>
        <v>0</v>
      </c>
      <c r="J129" s="231"/>
      <c r="K129" s="230">
        <f>ROUND(E129*J129,2)</f>
        <v>0</v>
      </c>
      <c r="L129" s="230">
        <v>15</v>
      </c>
      <c r="M129" s="230">
        <f>G129*(1+L129/100)</f>
        <v>0</v>
      </c>
      <c r="N129" s="230">
        <v>1.6E-2</v>
      </c>
      <c r="O129" s="230">
        <f>ROUND(E129*N129,2)</f>
        <v>0.03</v>
      </c>
      <c r="P129" s="230">
        <v>0</v>
      </c>
      <c r="Q129" s="230">
        <f>ROUND(E129*P129,2)</f>
        <v>0</v>
      </c>
      <c r="R129" s="230"/>
      <c r="S129" s="230" t="s">
        <v>179</v>
      </c>
      <c r="T129" s="230" t="s">
        <v>180</v>
      </c>
      <c r="U129" s="230">
        <v>0</v>
      </c>
      <c r="V129" s="230">
        <f>ROUND(E129*U129,2)</f>
        <v>0</v>
      </c>
      <c r="W129" s="230"/>
      <c r="X129" s="230" t="s">
        <v>225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226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ht="22.5" outlineLevel="1" x14ac:dyDescent="0.2">
      <c r="A130" s="248">
        <v>61</v>
      </c>
      <c r="B130" s="249" t="s">
        <v>338</v>
      </c>
      <c r="C130" s="260" t="s">
        <v>339</v>
      </c>
      <c r="D130" s="250" t="s">
        <v>230</v>
      </c>
      <c r="E130" s="251">
        <v>2</v>
      </c>
      <c r="F130" s="252"/>
      <c r="G130" s="253">
        <f>ROUND(E130*F130,2)</f>
        <v>0</v>
      </c>
      <c r="H130" s="231"/>
      <c r="I130" s="230">
        <f>ROUND(E130*H130,2)</f>
        <v>0</v>
      </c>
      <c r="J130" s="231"/>
      <c r="K130" s="230">
        <f>ROUND(E130*J130,2)</f>
        <v>0</v>
      </c>
      <c r="L130" s="230">
        <v>15</v>
      </c>
      <c r="M130" s="230">
        <f>G130*(1+L130/100)</f>
        <v>0</v>
      </c>
      <c r="N130" s="230">
        <v>1.6E-2</v>
      </c>
      <c r="O130" s="230">
        <f>ROUND(E130*N130,2)</f>
        <v>0.03</v>
      </c>
      <c r="P130" s="230">
        <v>0</v>
      </c>
      <c r="Q130" s="230">
        <f>ROUND(E130*P130,2)</f>
        <v>0</v>
      </c>
      <c r="R130" s="230"/>
      <c r="S130" s="230" t="s">
        <v>179</v>
      </c>
      <c r="T130" s="230" t="s">
        <v>180</v>
      </c>
      <c r="U130" s="230">
        <v>0</v>
      </c>
      <c r="V130" s="230">
        <f>ROUND(E130*U130,2)</f>
        <v>0</v>
      </c>
      <c r="W130" s="230"/>
      <c r="X130" s="230" t="s">
        <v>225</v>
      </c>
      <c r="Y130" s="211"/>
      <c r="Z130" s="211"/>
      <c r="AA130" s="211"/>
      <c r="AB130" s="211"/>
      <c r="AC130" s="211"/>
      <c r="AD130" s="211"/>
      <c r="AE130" s="211"/>
      <c r="AF130" s="211"/>
      <c r="AG130" s="211" t="s">
        <v>226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ht="22.5" outlineLevel="1" x14ac:dyDescent="0.2">
      <c r="A131" s="248">
        <v>62</v>
      </c>
      <c r="B131" s="249" t="s">
        <v>340</v>
      </c>
      <c r="C131" s="260" t="s">
        <v>341</v>
      </c>
      <c r="D131" s="250" t="s">
        <v>230</v>
      </c>
      <c r="E131" s="251">
        <v>1</v>
      </c>
      <c r="F131" s="252"/>
      <c r="G131" s="253">
        <f>ROUND(E131*F131,2)</f>
        <v>0</v>
      </c>
      <c r="H131" s="231"/>
      <c r="I131" s="230">
        <f>ROUND(E131*H131,2)</f>
        <v>0</v>
      </c>
      <c r="J131" s="231"/>
      <c r="K131" s="230">
        <f>ROUND(E131*J131,2)</f>
        <v>0</v>
      </c>
      <c r="L131" s="230">
        <v>15</v>
      </c>
      <c r="M131" s="230">
        <f>G131*(1+L131/100)</f>
        <v>0</v>
      </c>
      <c r="N131" s="230">
        <v>1.6E-2</v>
      </c>
      <c r="O131" s="230">
        <f>ROUND(E131*N131,2)</f>
        <v>0.02</v>
      </c>
      <c r="P131" s="230">
        <v>0</v>
      </c>
      <c r="Q131" s="230">
        <f>ROUND(E131*P131,2)</f>
        <v>0</v>
      </c>
      <c r="R131" s="230"/>
      <c r="S131" s="230" t="s">
        <v>179</v>
      </c>
      <c r="T131" s="230" t="s">
        <v>180</v>
      </c>
      <c r="U131" s="230">
        <v>0</v>
      </c>
      <c r="V131" s="230">
        <f>ROUND(E131*U131,2)</f>
        <v>0</v>
      </c>
      <c r="W131" s="230"/>
      <c r="X131" s="230" t="s">
        <v>225</v>
      </c>
      <c r="Y131" s="211"/>
      <c r="Z131" s="211"/>
      <c r="AA131" s="211"/>
      <c r="AB131" s="211"/>
      <c r="AC131" s="211"/>
      <c r="AD131" s="211"/>
      <c r="AE131" s="211"/>
      <c r="AF131" s="211"/>
      <c r="AG131" s="211" t="s">
        <v>226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48">
        <v>63</v>
      </c>
      <c r="B132" s="249" t="s">
        <v>342</v>
      </c>
      <c r="C132" s="260" t="s">
        <v>343</v>
      </c>
      <c r="D132" s="250" t="s">
        <v>0</v>
      </c>
      <c r="E132" s="251">
        <v>547.45000000000005</v>
      </c>
      <c r="F132" s="252"/>
      <c r="G132" s="253">
        <f>ROUND(E132*F132,2)</f>
        <v>0</v>
      </c>
      <c r="H132" s="231"/>
      <c r="I132" s="230">
        <f>ROUND(E132*H132,2)</f>
        <v>0</v>
      </c>
      <c r="J132" s="231"/>
      <c r="K132" s="230">
        <f>ROUND(E132*J132,2)</f>
        <v>0</v>
      </c>
      <c r="L132" s="230">
        <v>15</v>
      </c>
      <c r="M132" s="230">
        <f>G132*(1+L132/100)</f>
        <v>0</v>
      </c>
      <c r="N132" s="230">
        <v>0</v>
      </c>
      <c r="O132" s="230">
        <f>ROUND(E132*N132,2)</f>
        <v>0</v>
      </c>
      <c r="P132" s="230">
        <v>0</v>
      </c>
      <c r="Q132" s="230">
        <f>ROUND(E132*P132,2)</f>
        <v>0</v>
      </c>
      <c r="R132" s="230"/>
      <c r="S132" s="230" t="s">
        <v>179</v>
      </c>
      <c r="T132" s="230" t="s">
        <v>180</v>
      </c>
      <c r="U132" s="230">
        <v>0</v>
      </c>
      <c r="V132" s="230">
        <f>ROUND(E132*U132,2)</f>
        <v>0</v>
      </c>
      <c r="W132" s="230"/>
      <c r="X132" s="230" t="s">
        <v>157</v>
      </c>
      <c r="Y132" s="211"/>
      <c r="Z132" s="211"/>
      <c r="AA132" s="211"/>
      <c r="AB132" s="211"/>
      <c r="AC132" s="211"/>
      <c r="AD132" s="211"/>
      <c r="AE132" s="211"/>
      <c r="AF132" s="211"/>
      <c r="AG132" s="211" t="s">
        <v>319</v>
      </c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x14ac:dyDescent="0.2">
      <c r="A133" s="235" t="s">
        <v>150</v>
      </c>
      <c r="B133" s="236" t="s">
        <v>106</v>
      </c>
      <c r="C133" s="256" t="s">
        <v>107</v>
      </c>
      <c r="D133" s="237"/>
      <c r="E133" s="238"/>
      <c r="F133" s="239"/>
      <c r="G133" s="240">
        <f>SUMIF(AG134:AG148,"&lt;&gt;NOR",G134:G148)</f>
        <v>0</v>
      </c>
      <c r="H133" s="234"/>
      <c r="I133" s="234">
        <f>SUM(I134:I148)</f>
        <v>0</v>
      </c>
      <c r="J133" s="234"/>
      <c r="K133" s="234">
        <f>SUM(K134:K148)</f>
        <v>0</v>
      </c>
      <c r="L133" s="234"/>
      <c r="M133" s="234">
        <f>SUM(M134:M148)</f>
        <v>0</v>
      </c>
      <c r="N133" s="234"/>
      <c r="O133" s="234">
        <f>SUM(O134:O148)</f>
        <v>0.1</v>
      </c>
      <c r="P133" s="234"/>
      <c r="Q133" s="234">
        <f>SUM(Q134:Q148)</f>
        <v>0</v>
      </c>
      <c r="R133" s="234"/>
      <c r="S133" s="234"/>
      <c r="T133" s="234"/>
      <c r="U133" s="234"/>
      <c r="V133" s="234">
        <f>SUM(V134:V148)</f>
        <v>4.24</v>
      </c>
      <c r="W133" s="234"/>
      <c r="X133" s="234"/>
      <c r="AG133" t="s">
        <v>151</v>
      </c>
    </row>
    <row r="134" spans="1:60" outlineLevel="1" x14ac:dyDescent="0.2">
      <c r="A134" s="241">
        <v>64</v>
      </c>
      <c r="B134" s="242" t="s">
        <v>344</v>
      </c>
      <c r="C134" s="257" t="s">
        <v>345</v>
      </c>
      <c r="D134" s="243" t="s">
        <v>163</v>
      </c>
      <c r="E134" s="244">
        <v>3.72</v>
      </c>
      <c r="F134" s="245"/>
      <c r="G134" s="246">
        <f>ROUND(E134*F134,2)</f>
        <v>0</v>
      </c>
      <c r="H134" s="231"/>
      <c r="I134" s="230">
        <f>ROUND(E134*H134,2)</f>
        <v>0</v>
      </c>
      <c r="J134" s="231"/>
      <c r="K134" s="230">
        <f>ROUND(E134*J134,2)</f>
        <v>0</v>
      </c>
      <c r="L134" s="230">
        <v>15</v>
      </c>
      <c r="M134" s="230">
        <f>G134*(1+L134/100)</f>
        <v>0</v>
      </c>
      <c r="N134" s="230">
        <v>2.1000000000000001E-4</v>
      </c>
      <c r="O134" s="230">
        <f>ROUND(E134*N134,2)</f>
        <v>0</v>
      </c>
      <c r="P134" s="230">
        <v>0</v>
      </c>
      <c r="Q134" s="230">
        <f>ROUND(E134*P134,2)</f>
        <v>0</v>
      </c>
      <c r="R134" s="230"/>
      <c r="S134" s="230" t="s">
        <v>179</v>
      </c>
      <c r="T134" s="230" t="s">
        <v>180</v>
      </c>
      <c r="U134" s="230">
        <v>0.05</v>
      </c>
      <c r="V134" s="230">
        <f>ROUND(E134*U134,2)</f>
        <v>0.19</v>
      </c>
      <c r="W134" s="230"/>
      <c r="X134" s="230" t="s">
        <v>157</v>
      </c>
      <c r="Y134" s="211"/>
      <c r="Z134" s="211"/>
      <c r="AA134" s="211"/>
      <c r="AB134" s="211"/>
      <c r="AC134" s="211"/>
      <c r="AD134" s="211"/>
      <c r="AE134" s="211"/>
      <c r="AF134" s="211"/>
      <c r="AG134" s="211" t="s">
        <v>158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28"/>
      <c r="B135" s="229"/>
      <c r="C135" s="258" t="s">
        <v>346</v>
      </c>
      <c r="D135" s="232"/>
      <c r="E135" s="233">
        <v>3.72</v>
      </c>
      <c r="F135" s="230"/>
      <c r="G135" s="230"/>
      <c r="H135" s="230"/>
      <c r="I135" s="230"/>
      <c r="J135" s="230"/>
      <c r="K135" s="230"/>
      <c r="L135" s="230"/>
      <c r="M135" s="230"/>
      <c r="N135" s="230"/>
      <c r="O135" s="230"/>
      <c r="P135" s="230"/>
      <c r="Q135" s="230"/>
      <c r="R135" s="230"/>
      <c r="S135" s="230"/>
      <c r="T135" s="230"/>
      <c r="U135" s="230"/>
      <c r="V135" s="230"/>
      <c r="W135" s="230"/>
      <c r="X135" s="230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160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41">
        <v>65</v>
      </c>
      <c r="B136" s="242" t="s">
        <v>347</v>
      </c>
      <c r="C136" s="257" t="s">
        <v>348</v>
      </c>
      <c r="D136" s="243" t="s">
        <v>163</v>
      </c>
      <c r="E136" s="244">
        <v>3.72</v>
      </c>
      <c r="F136" s="245"/>
      <c r="G136" s="246">
        <f>ROUND(E136*F136,2)</f>
        <v>0</v>
      </c>
      <c r="H136" s="231"/>
      <c r="I136" s="230">
        <f>ROUND(E136*H136,2)</f>
        <v>0</v>
      </c>
      <c r="J136" s="231"/>
      <c r="K136" s="230">
        <f>ROUND(E136*J136,2)</f>
        <v>0</v>
      </c>
      <c r="L136" s="230">
        <v>15</v>
      </c>
      <c r="M136" s="230">
        <f>G136*(1+L136/100)</f>
        <v>0</v>
      </c>
      <c r="N136" s="230">
        <v>5.8100000000000001E-3</v>
      </c>
      <c r="O136" s="230">
        <f>ROUND(E136*N136,2)</f>
        <v>0.02</v>
      </c>
      <c r="P136" s="230">
        <v>0</v>
      </c>
      <c r="Q136" s="230">
        <f>ROUND(E136*P136,2)</f>
        <v>0</v>
      </c>
      <c r="R136" s="230"/>
      <c r="S136" s="230" t="s">
        <v>179</v>
      </c>
      <c r="T136" s="230" t="s">
        <v>180</v>
      </c>
      <c r="U136" s="230">
        <v>1.04</v>
      </c>
      <c r="V136" s="230">
        <f>ROUND(E136*U136,2)</f>
        <v>3.87</v>
      </c>
      <c r="W136" s="230"/>
      <c r="X136" s="230" t="s">
        <v>157</v>
      </c>
      <c r="Y136" s="211"/>
      <c r="Z136" s="211"/>
      <c r="AA136" s="211"/>
      <c r="AB136" s="211"/>
      <c r="AC136" s="211"/>
      <c r="AD136" s="211"/>
      <c r="AE136" s="211"/>
      <c r="AF136" s="211"/>
      <c r="AG136" s="211" t="s">
        <v>319</v>
      </c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28"/>
      <c r="B137" s="229"/>
      <c r="C137" s="258" t="s">
        <v>349</v>
      </c>
      <c r="D137" s="232"/>
      <c r="E137" s="233">
        <v>2.88</v>
      </c>
      <c r="F137" s="230"/>
      <c r="G137" s="230"/>
      <c r="H137" s="230"/>
      <c r="I137" s="230"/>
      <c r="J137" s="230"/>
      <c r="K137" s="230"/>
      <c r="L137" s="230"/>
      <c r="M137" s="230"/>
      <c r="N137" s="230"/>
      <c r="O137" s="230"/>
      <c r="P137" s="230"/>
      <c r="Q137" s="230"/>
      <c r="R137" s="230"/>
      <c r="S137" s="230"/>
      <c r="T137" s="230"/>
      <c r="U137" s="230"/>
      <c r="V137" s="230"/>
      <c r="W137" s="230"/>
      <c r="X137" s="230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160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28"/>
      <c r="B138" s="229"/>
      <c r="C138" s="258" t="s">
        <v>350</v>
      </c>
      <c r="D138" s="232"/>
      <c r="E138" s="233">
        <v>0.84</v>
      </c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160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41">
        <v>66</v>
      </c>
      <c r="B139" s="242" t="s">
        <v>351</v>
      </c>
      <c r="C139" s="257" t="s">
        <v>352</v>
      </c>
      <c r="D139" s="243" t="s">
        <v>173</v>
      </c>
      <c r="E139" s="244">
        <v>1.2</v>
      </c>
      <c r="F139" s="245"/>
      <c r="G139" s="246">
        <f>ROUND(E139*F139,2)</f>
        <v>0</v>
      </c>
      <c r="H139" s="231"/>
      <c r="I139" s="230">
        <f>ROUND(E139*H139,2)</f>
        <v>0</v>
      </c>
      <c r="J139" s="231"/>
      <c r="K139" s="230">
        <f>ROUND(E139*J139,2)</f>
        <v>0</v>
      </c>
      <c r="L139" s="230">
        <v>15</v>
      </c>
      <c r="M139" s="230">
        <f>G139*(1+L139/100)</f>
        <v>0</v>
      </c>
      <c r="N139" s="230">
        <v>1.3999999999999999E-4</v>
      </c>
      <c r="O139" s="230">
        <f>ROUND(E139*N139,2)</f>
        <v>0</v>
      </c>
      <c r="P139" s="230">
        <v>0</v>
      </c>
      <c r="Q139" s="230">
        <f>ROUND(E139*P139,2)</f>
        <v>0</v>
      </c>
      <c r="R139" s="230"/>
      <c r="S139" s="230" t="s">
        <v>179</v>
      </c>
      <c r="T139" s="230" t="s">
        <v>180</v>
      </c>
      <c r="U139" s="230">
        <v>0.15</v>
      </c>
      <c r="V139" s="230">
        <f>ROUND(E139*U139,2)</f>
        <v>0.18</v>
      </c>
      <c r="W139" s="230"/>
      <c r="X139" s="230" t="s">
        <v>157</v>
      </c>
      <c r="Y139" s="211"/>
      <c r="Z139" s="211"/>
      <c r="AA139" s="211"/>
      <c r="AB139" s="211"/>
      <c r="AC139" s="211"/>
      <c r="AD139" s="211"/>
      <c r="AE139" s="211"/>
      <c r="AF139" s="211"/>
      <c r="AG139" s="211" t="s">
        <v>158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28"/>
      <c r="B140" s="229"/>
      <c r="C140" s="258" t="s">
        <v>353</v>
      </c>
      <c r="D140" s="232"/>
      <c r="E140" s="233">
        <v>1.2</v>
      </c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30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160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41">
        <v>67</v>
      </c>
      <c r="B141" s="242" t="s">
        <v>354</v>
      </c>
      <c r="C141" s="257" t="s">
        <v>355</v>
      </c>
      <c r="D141" s="243" t="s">
        <v>173</v>
      </c>
      <c r="E141" s="244">
        <v>29.6</v>
      </c>
      <c r="F141" s="245"/>
      <c r="G141" s="246">
        <f>ROUND(E141*F141,2)</f>
        <v>0</v>
      </c>
      <c r="H141" s="231"/>
      <c r="I141" s="230">
        <f>ROUND(E141*H141,2)</f>
        <v>0</v>
      </c>
      <c r="J141" s="231"/>
      <c r="K141" s="230">
        <f>ROUND(E141*J141,2)</f>
        <v>0</v>
      </c>
      <c r="L141" s="230">
        <v>15</v>
      </c>
      <c r="M141" s="230">
        <f>G141*(1+L141/100)</f>
        <v>0</v>
      </c>
      <c r="N141" s="230">
        <v>0</v>
      </c>
      <c r="O141" s="230">
        <f>ROUND(E141*N141,2)</f>
        <v>0</v>
      </c>
      <c r="P141" s="230">
        <v>0</v>
      </c>
      <c r="Q141" s="230">
        <f>ROUND(E141*P141,2)</f>
        <v>0</v>
      </c>
      <c r="R141" s="230"/>
      <c r="S141" s="230" t="s">
        <v>179</v>
      </c>
      <c r="T141" s="230" t="s">
        <v>180</v>
      </c>
      <c r="U141" s="230">
        <v>0</v>
      </c>
      <c r="V141" s="230">
        <f>ROUND(E141*U141,2)</f>
        <v>0</v>
      </c>
      <c r="W141" s="230"/>
      <c r="X141" s="230" t="s">
        <v>157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319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28"/>
      <c r="B142" s="229"/>
      <c r="C142" s="258" t="s">
        <v>356</v>
      </c>
      <c r="D142" s="232"/>
      <c r="E142" s="233">
        <v>12</v>
      </c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  <c r="P142" s="230"/>
      <c r="Q142" s="230"/>
      <c r="R142" s="230"/>
      <c r="S142" s="230"/>
      <c r="T142" s="230"/>
      <c r="U142" s="230"/>
      <c r="V142" s="230"/>
      <c r="W142" s="230"/>
      <c r="X142" s="230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160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28"/>
      <c r="B143" s="229"/>
      <c r="C143" s="258" t="s">
        <v>357</v>
      </c>
      <c r="D143" s="232"/>
      <c r="E143" s="233">
        <v>17.600000000000001</v>
      </c>
      <c r="F143" s="230"/>
      <c r="G143" s="230"/>
      <c r="H143" s="230"/>
      <c r="I143" s="230"/>
      <c r="J143" s="230"/>
      <c r="K143" s="230"/>
      <c r="L143" s="230"/>
      <c r="M143" s="230"/>
      <c r="N143" s="230"/>
      <c r="O143" s="230"/>
      <c r="P143" s="230"/>
      <c r="Q143" s="230"/>
      <c r="R143" s="230"/>
      <c r="S143" s="230"/>
      <c r="T143" s="230"/>
      <c r="U143" s="230"/>
      <c r="V143" s="230"/>
      <c r="W143" s="230"/>
      <c r="X143" s="230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160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41">
        <v>68</v>
      </c>
      <c r="B144" s="242" t="s">
        <v>358</v>
      </c>
      <c r="C144" s="257" t="s">
        <v>359</v>
      </c>
      <c r="D144" s="243" t="s">
        <v>163</v>
      </c>
      <c r="E144" s="244">
        <v>3.72</v>
      </c>
      <c r="F144" s="245"/>
      <c r="G144" s="246">
        <f>ROUND(E144*F144,2)</f>
        <v>0</v>
      </c>
      <c r="H144" s="231"/>
      <c r="I144" s="230">
        <f>ROUND(E144*H144,2)</f>
        <v>0</v>
      </c>
      <c r="J144" s="231"/>
      <c r="K144" s="230">
        <f>ROUND(E144*J144,2)</f>
        <v>0</v>
      </c>
      <c r="L144" s="230">
        <v>15</v>
      </c>
      <c r="M144" s="230">
        <f>G144*(1+L144/100)</f>
        <v>0</v>
      </c>
      <c r="N144" s="230">
        <v>0</v>
      </c>
      <c r="O144" s="230">
        <f>ROUND(E144*N144,2)</f>
        <v>0</v>
      </c>
      <c r="P144" s="230">
        <v>0</v>
      </c>
      <c r="Q144" s="230">
        <f>ROUND(E144*P144,2)</f>
        <v>0</v>
      </c>
      <c r="R144" s="230"/>
      <c r="S144" s="230" t="s">
        <v>179</v>
      </c>
      <c r="T144" s="230" t="s">
        <v>180</v>
      </c>
      <c r="U144" s="230">
        <v>0</v>
      </c>
      <c r="V144" s="230">
        <f>ROUND(E144*U144,2)</f>
        <v>0</v>
      </c>
      <c r="W144" s="230"/>
      <c r="X144" s="230" t="s">
        <v>157</v>
      </c>
      <c r="Y144" s="211"/>
      <c r="Z144" s="211"/>
      <c r="AA144" s="211"/>
      <c r="AB144" s="211"/>
      <c r="AC144" s="211"/>
      <c r="AD144" s="211"/>
      <c r="AE144" s="211"/>
      <c r="AF144" s="211"/>
      <c r="AG144" s="211" t="s">
        <v>319</v>
      </c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28"/>
      <c r="B145" s="229"/>
      <c r="C145" s="258" t="s">
        <v>346</v>
      </c>
      <c r="D145" s="232"/>
      <c r="E145" s="233">
        <v>3.72</v>
      </c>
      <c r="F145" s="230"/>
      <c r="G145" s="230"/>
      <c r="H145" s="230"/>
      <c r="I145" s="230"/>
      <c r="J145" s="230"/>
      <c r="K145" s="230"/>
      <c r="L145" s="230"/>
      <c r="M145" s="230"/>
      <c r="N145" s="230"/>
      <c r="O145" s="230"/>
      <c r="P145" s="230"/>
      <c r="Q145" s="230"/>
      <c r="R145" s="230"/>
      <c r="S145" s="230"/>
      <c r="T145" s="230"/>
      <c r="U145" s="230"/>
      <c r="V145" s="230"/>
      <c r="W145" s="230"/>
      <c r="X145" s="230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160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41">
        <v>69</v>
      </c>
      <c r="B146" s="242" t="s">
        <v>360</v>
      </c>
      <c r="C146" s="257" t="s">
        <v>361</v>
      </c>
      <c r="D146" s="243" t="s">
        <v>163</v>
      </c>
      <c r="E146" s="244">
        <v>4.1664000000000003</v>
      </c>
      <c r="F146" s="245"/>
      <c r="G146" s="246">
        <f>ROUND(E146*F146,2)</f>
        <v>0</v>
      </c>
      <c r="H146" s="231"/>
      <c r="I146" s="230">
        <f>ROUND(E146*H146,2)</f>
        <v>0</v>
      </c>
      <c r="J146" s="231"/>
      <c r="K146" s="230">
        <f>ROUND(E146*J146,2)</f>
        <v>0</v>
      </c>
      <c r="L146" s="230">
        <v>15</v>
      </c>
      <c r="M146" s="230">
        <f>G146*(1+L146/100)</f>
        <v>0</v>
      </c>
      <c r="N146" s="230">
        <v>1.9199999999999998E-2</v>
      </c>
      <c r="O146" s="230">
        <f>ROUND(E146*N146,2)</f>
        <v>0.08</v>
      </c>
      <c r="P146" s="230">
        <v>0</v>
      </c>
      <c r="Q146" s="230">
        <f>ROUND(E146*P146,2)</f>
        <v>0</v>
      </c>
      <c r="R146" s="230"/>
      <c r="S146" s="230" t="s">
        <v>179</v>
      </c>
      <c r="T146" s="230" t="s">
        <v>180</v>
      </c>
      <c r="U146" s="230">
        <v>0</v>
      </c>
      <c r="V146" s="230">
        <f>ROUND(E146*U146,2)</f>
        <v>0</v>
      </c>
      <c r="W146" s="230"/>
      <c r="X146" s="230" t="s">
        <v>362</v>
      </c>
      <c r="Y146" s="211"/>
      <c r="Z146" s="211"/>
      <c r="AA146" s="211"/>
      <c r="AB146" s="211"/>
      <c r="AC146" s="211"/>
      <c r="AD146" s="211"/>
      <c r="AE146" s="211"/>
      <c r="AF146" s="211"/>
      <c r="AG146" s="211" t="s">
        <v>363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28"/>
      <c r="B147" s="229"/>
      <c r="C147" s="258" t="s">
        <v>364</v>
      </c>
      <c r="D147" s="232"/>
      <c r="E147" s="233">
        <v>4.1664000000000003</v>
      </c>
      <c r="F147" s="230"/>
      <c r="G147" s="230"/>
      <c r="H147" s="230"/>
      <c r="I147" s="230"/>
      <c r="J147" s="230"/>
      <c r="K147" s="230"/>
      <c r="L147" s="230"/>
      <c r="M147" s="230"/>
      <c r="N147" s="230"/>
      <c r="O147" s="230"/>
      <c r="P147" s="230"/>
      <c r="Q147" s="230"/>
      <c r="R147" s="230"/>
      <c r="S147" s="230"/>
      <c r="T147" s="230"/>
      <c r="U147" s="230"/>
      <c r="V147" s="230"/>
      <c r="W147" s="230"/>
      <c r="X147" s="230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160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48">
        <v>70</v>
      </c>
      <c r="B148" s="249" t="s">
        <v>365</v>
      </c>
      <c r="C148" s="260" t="s">
        <v>366</v>
      </c>
      <c r="D148" s="250" t="s">
        <v>0</v>
      </c>
      <c r="E148" s="251">
        <v>64.652600000000007</v>
      </c>
      <c r="F148" s="252"/>
      <c r="G148" s="253">
        <f>ROUND(E148*F148,2)</f>
        <v>0</v>
      </c>
      <c r="H148" s="231"/>
      <c r="I148" s="230">
        <f>ROUND(E148*H148,2)</f>
        <v>0</v>
      </c>
      <c r="J148" s="231"/>
      <c r="K148" s="230">
        <f>ROUND(E148*J148,2)</f>
        <v>0</v>
      </c>
      <c r="L148" s="230">
        <v>15</v>
      </c>
      <c r="M148" s="230">
        <f>G148*(1+L148/100)</f>
        <v>0</v>
      </c>
      <c r="N148" s="230">
        <v>0</v>
      </c>
      <c r="O148" s="230">
        <f>ROUND(E148*N148,2)</f>
        <v>0</v>
      </c>
      <c r="P148" s="230">
        <v>0</v>
      </c>
      <c r="Q148" s="230">
        <f>ROUND(E148*P148,2)</f>
        <v>0</v>
      </c>
      <c r="R148" s="230"/>
      <c r="S148" s="230" t="s">
        <v>179</v>
      </c>
      <c r="T148" s="230" t="s">
        <v>180</v>
      </c>
      <c r="U148" s="230">
        <v>0</v>
      </c>
      <c r="V148" s="230">
        <f>ROUND(E148*U148,2)</f>
        <v>0</v>
      </c>
      <c r="W148" s="230"/>
      <c r="X148" s="230" t="s">
        <v>157</v>
      </c>
      <c r="Y148" s="211"/>
      <c r="Z148" s="211"/>
      <c r="AA148" s="211"/>
      <c r="AB148" s="211"/>
      <c r="AC148" s="211"/>
      <c r="AD148" s="211"/>
      <c r="AE148" s="211"/>
      <c r="AF148" s="211"/>
      <c r="AG148" s="211" t="s">
        <v>319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x14ac:dyDescent="0.2">
      <c r="A149" s="235" t="s">
        <v>150</v>
      </c>
      <c r="B149" s="236" t="s">
        <v>108</v>
      </c>
      <c r="C149" s="256" t="s">
        <v>109</v>
      </c>
      <c r="D149" s="237"/>
      <c r="E149" s="238"/>
      <c r="F149" s="239"/>
      <c r="G149" s="240">
        <f>SUMIF(AG150:AG161,"&lt;&gt;NOR",G150:G161)</f>
        <v>0</v>
      </c>
      <c r="H149" s="234"/>
      <c r="I149" s="234">
        <f>SUM(I150:I161)</f>
        <v>0</v>
      </c>
      <c r="J149" s="234"/>
      <c r="K149" s="234">
        <f>SUM(K150:K161)</f>
        <v>0</v>
      </c>
      <c r="L149" s="234"/>
      <c r="M149" s="234">
        <f>SUM(M150:M161)</f>
        <v>0</v>
      </c>
      <c r="N149" s="234"/>
      <c r="O149" s="234">
        <f>SUM(O150:O161)</f>
        <v>0.02</v>
      </c>
      <c r="P149" s="234"/>
      <c r="Q149" s="234">
        <f>SUM(Q150:Q161)</f>
        <v>0</v>
      </c>
      <c r="R149" s="234"/>
      <c r="S149" s="234"/>
      <c r="T149" s="234"/>
      <c r="U149" s="234"/>
      <c r="V149" s="234">
        <f>SUM(V150:V161)</f>
        <v>14.73</v>
      </c>
      <c r="W149" s="234"/>
      <c r="X149" s="234"/>
      <c r="AG149" t="s">
        <v>151</v>
      </c>
    </row>
    <row r="150" spans="1:60" outlineLevel="1" x14ac:dyDescent="0.2">
      <c r="A150" s="241">
        <v>71</v>
      </c>
      <c r="B150" s="242" t="s">
        <v>367</v>
      </c>
      <c r="C150" s="257" t="s">
        <v>368</v>
      </c>
      <c r="D150" s="243" t="s">
        <v>163</v>
      </c>
      <c r="E150" s="244">
        <v>30.81</v>
      </c>
      <c r="F150" s="245"/>
      <c r="G150" s="246">
        <f>ROUND(E150*F150,2)</f>
        <v>0</v>
      </c>
      <c r="H150" s="231"/>
      <c r="I150" s="230">
        <f>ROUND(E150*H150,2)</f>
        <v>0</v>
      </c>
      <c r="J150" s="231"/>
      <c r="K150" s="230">
        <f>ROUND(E150*J150,2)</f>
        <v>0</v>
      </c>
      <c r="L150" s="230">
        <v>15</v>
      </c>
      <c r="M150" s="230">
        <f>G150*(1+L150/100)</f>
        <v>0</v>
      </c>
      <c r="N150" s="230">
        <v>1.0000000000000001E-5</v>
      </c>
      <c r="O150" s="230">
        <f>ROUND(E150*N150,2)</f>
        <v>0</v>
      </c>
      <c r="P150" s="230">
        <v>0</v>
      </c>
      <c r="Q150" s="230">
        <f>ROUND(E150*P150,2)</f>
        <v>0</v>
      </c>
      <c r="R150" s="230"/>
      <c r="S150" s="230" t="s">
        <v>179</v>
      </c>
      <c r="T150" s="230" t="s">
        <v>180</v>
      </c>
      <c r="U150" s="230">
        <v>0.34</v>
      </c>
      <c r="V150" s="230">
        <f>ROUND(E150*U150,2)</f>
        <v>10.48</v>
      </c>
      <c r="W150" s="230"/>
      <c r="X150" s="230" t="s">
        <v>157</v>
      </c>
      <c r="Y150" s="211"/>
      <c r="Z150" s="211"/>
      <c r="AA150" s="211"/>
      <c r="AB150" s="211"/>
      <c r="AC150" s="211"/>
      <c r="AD150" s="211"/>
      <c r="AE150" s="211"/>
      <c r="AF150" s="211"/>
      <c r="AG150" s="211" t="s">
        <v>158</v>
      </c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28"/>
      <c r="B151" s="229"/>
      <c r="C151" s="258" t="s">
        <v>369</v>
      </c>
      <c r="D151" s="232"/>
      <c r="E151" s="233">
        <v>30.81</v>
      </c>
      <c r="F151" s="230"/>
      <c r="G151" s="230"/>
      <c r="H151" s="230"/>
      <c r="I151" s="230"/>
      <c r="J151" s="230"/>
      <c r="K151" s="230"/>
      <c r="L151" s="230"/>
      <c r="M151" s="230"/>
      <c r="N151" s="230"/>
      <c r="O151" s="230"/>
      <c r="P151" s="230"/>
      <c r="Q151" s="230"/>
      <c r="R151" s="230"/>
      <c r="S151" s="230"/>
      <c r="T151" s="230"/>
      <c r="U151" s="230"/>
      <c r="V151" s="230"/>
      <c r="W151" s="230"/>
      <c r="X151" s="230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160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41">
        <v>72</v>
      </c>
      <c r="B152" s="242" t="s">
        <v>370</v>
      </c>
      <c r="C152" s="257" t="s">
        <v>371</v>
      </c>
      <c r="D152" s="243" t="s">
        <v>163</v>
      </c>
      <c r="E152" s="244">
        <v>30.81</v>
      </c>
      <c r="F152" s="245"/>
      <c r="G152" s="246">
        <f>ROUND(E152*F152,2)</f>
        <v>0</v>
      </c>
      <c r="H152" s="231"/>
      <c r="I152" s="230">
        <f>ROUND(E152*H152,2)</f>
        <v>0</v>
      </c>
      <c r="J152" s="231"/>
      <c r="K152" s="230">
        <f>ROUND(E152*J152,2)</f>
        <v>0</v>
      </c>
      <c r="L152" s="230">
        <v>15</v>
      </c>
      <c r="M152" s="230">
        <f>G152*(1+L152/100)</f>
        <v>0</v>
      </c>
      <c r="N152" s="230">
        <v>4.8999999999999998E-4</v>
      </c>
      <c r="O152" s="230">
        <f>ROUND(E152*N152,2)</f>
        <v>0.02</v>
      </c>
      <c r="P152" s="230">
        <v>0</v>
      </c>
      <c r="Q152" s="230">
        <f>ROUND(E152*P152,2)</f>
        <v>0</v>
      </c>
      <c r="R152" s="230"/>
      <c r="S152" s="230" t="s">
        <v>179</v>
      </c>
      <c r="T152" s="230" t="s">
        <v>180</v>
      </c>
      <c r="U152" s="230">
        <v>0.13</v>
      </c>
      <c r="V152" s="230">
        <f>ROUND(E152*U152,2)</f>
        <v>4.01</v>
      </c>
      <c r="W152" s="230"/>
      <c r="X152" s="230" t="s">
        <v>157</v>
      </c>
      <c r="Y152" s="211"/>
      <c r="Z152" s="211"/>
      <c r="AA152" s="211"/>
      <c r="AB152" s="211"/>
      <c r="AC152" s="211"/>
      <c r="AD152" s="211"/>
      <c r="AE152" s="211"/>
      <c r="AF152" s="211"/>
      <c r="AG152" s="211" t="s">
        <v>158</v>
      </c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28"/>
      <c r="B153" s="229"/>
      <c r="C153" s="258" t="s">
        <v>372</v>
      </c>
      <c r="D153" s="232"/>
      <c r="E153" s="233">
        <v>30.81</v>
      </c>
      <c r="F153" s="230"/>
      <c r="G153" s="230"/>
      <c r="H153" s="230"/>
      <c r="I153" s="230"/>
      <c r="J153" s="230"/>
      <c r="K153" s="230"/>
      <c r="L153" s="230"/>
      <c r="M153" s="230"/>
      <c r="N153" s="230"/>
      <c r="O153" s="230"/>
      <c r="P153" s="230"/>
      <c r="Q153" s="230"/>
      <c r="R153" s="230"/>
      <c r="S153" s="230"/>
      <c r="T153" s="230"/>
      <c r="U153" s="230"/>
      <c r="V153" s="230"/>
      <c r="W153" s="230"/>
      <c r="X153" s="230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160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ht="22.5" outlineLevel="1" x14ac:dyDescent="0.2">
      <c r="A154" s="241">
        <v>73</v>
      </c>
      <c r="B154" s="242" t="s">
        <v>373</v>
      </c>
      <c r="C154" s="257" t="s">
        <v>374</v>
      </c>
      <c r="D154" s="243" t="s">
        <v>163</v>
      </c>
      <c r="E154" s="244">
        <v>30.81</v>
      </c>
      <c r="F154" s="245"/>
      <c r="G154" s="246">
        <f>ROUND(E154*F154,2)</f>
        <v>0</v>
      </c>
      <c r="H154" s="231"/>
      <c r="I154" s="230">
        <f>ROUND(E154*H154,2)</f>
        <v>0</v>
      </c>
      <c r="J154" s="231"/>
      <c r="K154" s="230">
        <f>ROUND(E154*J154,2)</f>
        <v>0</v>
      </c>
      <c r="L154" s="230">
        <v>15</v>
      </c>
      <c r="M154" s="230">
        <f>G154*(1+L154/100)</f>
        <v>0</v>
      </c>
      <c r="N154" s="230">
        <v>0</v>
      </c>
      <c r="O154" s="230">
        <f>ROUND(E154*N154,2)</f>
        <v>0</v>
      </c>
      <c r="P154" s="230">
        <v>0</v>
      </c>
      <c r="Q154" s="230">
        <f>ROUND(E154*P154,2)</f>
        <v>0</v>
      </c>
      <c r="R154" s="230"/>
      <c r="S154" s="230" t="s">
        <v>179</v>
      </c>
      <c r="T154" s="230" t="s">
        <v>180</v>
      </c>
      <c r="U154" s="230">
        <v>0</v>
      </c>
      <c r="V154" s="230">
        <f>ROUND(E154*U154,2)</f>
        <v>0</v>
      </c>
      <c r="W154" s="230"/>
      <c r="X154" s="230" t="s">
        <v>157</v>
      </c>
      <c r="Y154" s="211"/>
      <c r="Z154" s="211"/>
      <c r="AA154" s="211"/>
      <c r="AB154" s="211"/>
      <c r="AC154" s="211"/>
      <c r="AD154" s="211"/>
      <c r="AE154" s="211"/>
      <c r="AF154" s="211"/>
      <c r="AG154" s="211" t="s">
        <v>319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28"/>
      <c r="B155" s="229"/>
      <c r="C155" s="258" t="s">
        <v>372</v>
      </c>
      <c r="D155" s="232"/>
      <c r="E155" s="233">
        <v>30.81</v>
      </c>
      <c r="F155" s="230"/>
      <c r="G155" s="230"/>
      <c r="H155" s="230"/>
      <c r="I155" s="230"/>
      <c r="J155" s="230"/>
      <c r="K155" s="230"/>
      <c r="L155" s="230"/>
      <c r="M155" s="230"/>
      <c r="N155" s="230"/>
      <c r="O155" s="230"/>
      <c r="P155" s="230"/>
      <c r="Q155" s="230"/>
      <c r="R155" s="230"/>
      <c r="S155" s="230"/>
      <c r="T155" s="230"/>
      <c r="U155" s="230"/>
      <c r="V155" s="230"/>
      <c r="W155" s="230"/>
      <c r="X155" s="230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160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41">
        <v>74</v>
      </c>
      <c r="B156" s="242" t="s">
        <v>375</v>
      </c>
      <c r="C156" s="257" t="s">
        <v>376</v>
      </c>
      <c r="D156" s="243" t="s">
        <v>173</v>
      </c>
      <c r="E156" s="244">
        <v>1.6</v>
      </c>
      <c r="F156" s="245"/>
      <c r="G156" s="246">
        <f>ROUND(E156*F156,2)</f>
        <v>0</v>
      </c>
      <c r="H156" s="231"/>
      <c r="I156" s="230">
        <f>ROUND(E156*H156,2)</f>
        <v>0</v>
      </c>
      <c r="J156" s="231"/>
      <c r="K156" s="230">
        <f>ROUND(E156*J156,2)</f>
        <v>0</v>
      </c>
      <c r="L156" s="230">
        <v>15</v>
      </c>
      <c r="M156" s="230">
        <f>G156*(1+L156/100)</f>
        <v>0</v>
      </c>
      <c r="N156" s="230">
        <v>1.3999999999999999E-4</v>
      </c>
      <c r="O156" s="230">
        <f>ROUND(E156*N156,2)</f>
        <v>0</v>
      </c>
      <c r="P156" s="230">
        <v>0</v>
      </c>
      <c r="Q156" s="230">
        <f>ROUND(E156*P156,2)</f>
        <v>0</v>
      </c>
      <c r="R156" s="230"/>
      <c r="S156" s="230" t="s">
        <v>179</v>
      </c>
      <c r="T156" s="230" t="s">
        <v>180</v>
      </c>
      <c r="U156" s="230">
        <v>0.152</v>
      </c>
      <c r="V156" s="230">
        <f>ROUND(E156*U156,2)</f>
        <v>0.24</v>
      </c>
      <c r="W156" s="230"/>
      <c r="X156" s="230" t="s">
        <v>157</v>
      </c>
      <c r="Y156" s="211"/>
      <c r="Z156" s="211"/>
      <c r="AA156" s="211"/>
      <c r="AB156" s="211"/>
      <c r="AC156" s="211"/>
      <c r="AD156" s="211"/>
      <c r="AE156" s="211"/>
      <c r="AF156" s="211"/>
      <c r="AG156" s="211" t="s">
        <v>158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28"/>
      <c r="B157" s="229"/>
      <c r="C157" s="258" t="s">
        <v>377</v>
      </c>
      <c r="D157" s="232"/>
      <c r="E157" s="233">
        <v>1.6</v>
      </c>
      <c r="F157" s="230"/>
      <c r="G157" s="230"/>
      <c r="H157" s="230"/>
      <c r="I157" s="230"/>
      <c r="J157" s="230"/>
      <c r="K157" s="230"/>
      <c r="L157" s="230"/>
      <c r="M157" s="230"/>
      <c r="N157" s="230"/>
      <c r="O157" s="230"/>
      <c r="P157" s="230"/>
      <c r="Q157" s="230"/>
      <c r="R157" s="230"/>
      <c r="S157" s="230"/>
      <c r="T157" s="230"/>
      <c r="U157" s="230"/>
      <c r="V157" s="230"/>
      <c r="W157" s="230"/>
      <c r="X157" s="230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160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41">
        <v>75</v>
      </c>
      <c r="B158" s="242" t="s">
        <v>378</v>
      </c>
      <c r="C158" s="257" t="s">
        <v>379</v>
      </c>
      <c r="D158" s="243" t="s">
        <v>173</v>
      </c>
      <c r="E158" s="244">
        <v>29.96</v>
      </c>
      <c r="F158" s="245"/>
      <c r="G158" s="246">
        <f>ROUND(E158*F158,2)</f>
        <v>0</v>
      </c>
      <c r="H158" s="231"/>
      <c r="I158" s="230">
        <f>ROUND(E158*H158,2)</f>
        <v>0</v>
      </c>
      <c r="J158" s="231"/>
      <c r="K158" s="230">
        <f>ROUND(E158*J158,2)</f>
        <v>0</v>
      </c>
      <c r="L158" s="230">
        <v>15</v>
      </c>
      <c r="M158" s="230">
        <f>G158*(1+L158/100)</f>
        <v>0</v>
      </c>
      <c r="N158" s="230">
        <v>0</v>
      </c>
      <c r="O158" s="230">
        <f>ROUND(E158*N158,2)</f>
        <v>0</v>
      </c>
      <c r="P158" s="230">
        <v>0</v>
      </c>
      <c r="Q158" s="230">
        <f>ROUND(E158*P158,2)</f>
        <v>0</v>
      </c>
      <c r="R158" s="230"/>
      <c r="S158" s="230" t="s">
        <v>179</v>
      </c>
      <c r="T158" s="230" t="s">
        <v>180</v>
      </c>
      <c r="U158" s="230">
        <v>0</v>
      </c>
      <c r="V158" s="230">
        <f>ROUND(E158*U158,2)</f>
        <v>0</v>
      </c>
      <c r="W158" s="230"/>
      <c r="X158" s="230" t="s">
        <v>157</v>
      </c>
      <c r="Y158" s="211"/>
      <c r="Z158" s="211"/>
      <c r="AA158" s="211"/>
      <c r="AB158" s="211"/>
      <c r="AC158" s="211"/>
      <c r="AD158" s="211"/>
      <c r="AE158" s="211"/>
      <c r="AF158" s="211"/>
      <c r="AG158" s="211" t="s">
        <v>319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28"/>
      <c r="B159" s="229"/>
      <c r="C159" s="258" t="s">
        <v>380</v>
      </c>
      <c r="D159" s="232"/>
      <c r="E159" s="233">
        <v>14.08</v>
      </c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160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28"/>
      <c r="B160" s="229"/>
      <c r="C160" s="258" t="s">
        <v>381</v>
      </c>
      <c r="D160" s="232"/>
      <c r="E160" s="233">
        <v>15.88</v>
      </c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160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48">
        <v>76</v>
      </c>
      <c r="B161" s="249" t="s">
        <v>382</v>
      </c>
      <c r="C161" s="260" t="s">
        <v>383</v>
      </c>
      <c r="D161" s="250" t="s">
        <v>0</v>
      </c>
      <c r="E161" s="251">
        <v>615.06979999999999</v>
      </c>
      <c r="F161" s="252"/>
      <c r="G161" s="253">
        <f>ROUND(E161*F161,2)</f>
        <v>0</v>
      </c>
      <c r="H161" s="231"/>
      <c r="I161" s="230">
        <f>ROUND(E161*H161,2)</f>
        <v>0</v>
      </c>
      <c r="J161" s="231"/>
      <c r="K161" s="230">
        <f>ROUND(E161*J161,2)</f>
        <v>0</v>
      </c>
      <c r="L161" s="230">
        <v>15</v>
      </c>
      <c r="M161" s="230">
        <f>G161*(1+L161/100)</f>
        <v>0</v>
      </c>
      <c r="N161" s="230">
        <v>0</v>
      </c>
      <c r="O161" s="230">
        <f>ROUND(E161*N161,2)</f>
        <v>0</v>
      </c>
      <c r="P161" s="230">
        <v>0</v>
      </c>
      <c r="Q161" s="230">
        <f>ROUND(E161*P161,2)</f>
        <v>0</v>
      </c>
      <c r="R161" s="230"/>
      <c r="S161" s="230" t="s">
        <v>179</v>
      </c>
      <c r="T161" s="230" t="s">
        <v>180</v>
      </c>
      <c r="U161" s="230">
        <v>0</v>
      </c>
      <c r="V161" s="230">
        <f>ROUND(E161*U161,2)</f>
        <v>0</v>
      </c>
      <c r="W161" s="230"/>
      <c r="X161" s="230" t="s">
        <v>157</v>
      </c>
      <c r="Y161" s="211"/>
      <c r="Z161" s="211"/>
      <c r="AA161" s="211"/>
      <c r="AB161" s="211"/>
      <c r="AC161" s="211"/>
      <c r="AD161" s="211"/>
      <c r="AE161" s="211"/>
      <c r="AF161" s="211"/>
      <c r="AG161" s="211" t="s">
        <v>319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x14ac:dyDescent="0.2">
      <c r="A162" s="235" t="s">
        <v>150</v>
      </c>
      <c r="B162" s="236" t="s">
        <v>110</v>
      </c>
      <c r="C162" s="256" t="s">
        <v>111</v>
      </c>
      <c r="D162" s="237"/>
      <c r="E162" s="238"/>
      <c r="F162" s="239"/>
      <c r="G162" s="240">
        <f>SUMIF(AG163:AG173,"&lt;&gt;NOR",G163:G173)</f>
        <v>0</v>
      </c>
      <c r="H162" s="234"/>
      <c r="I162" s="234">
        <f>SUM(I163:I173)</f>
        <v>0</v>
      </c>
      <c r="J162" s="234"/>
      <c r="K162" s="234">
        <f>SUM(K163:K173)</f>
        <v>0</v>
      </c>
      <c r="L162" s="234"/>
      <c r="M162" s="234">
        <f>SUM(M163:M173)</f>
        <v>0</v>
      </c>
      <c r="N162" s="234"/>
      <c r="O162" s="234">
        <f>SUM(O163:O173)</f>
        <v>0</v>
      </c>
      <c r="P162" s="234"/>
      <c r="Q162" s="234">
        <f>SUM(Q163:Q173)</f>
        <v>0</v>
      </c>
      <c r="R162" s="234"/>
      <c r="S162" s="234"/>
      <c r="T162" s="234"/>
      <c r="U162" s="234"/>
      <c r="V162" s="234">
        <f>SUM(V163:V173)</f>
        <v>0.11</v>
      </c>
      <c r="W162" s="234"/>
      <c r="X162" s="234"/>
      <c r="AG162" t="s">
        <v>151</v>
      </c>
    </row>
    <row r="163" spans="1:60" outlineLevel="1" x14ac:dyDescent="0.2">
      <c r="A163" s="241">
        <v>77</v>
      </c>
      <c r="B163" s="242" t="s">
        <v>384</v>
      </c>
      <c r="C163" s="257" t="s">
        <v>376</v>
      </c>
      <c r="D163" s="243" t="s">
        <v>173</v>
      </c>
      <c r="E163" s="244">
        <v>0.7</v>
      </c>
      <c r="F163" s="245"/>
      <c r="G163" s="246">
        <f>ROUND(E163*F163,2)</f>
        <v>0</v>
      </c>
      <c r="H163" s="231"/>
      <c r="I163" s="230">
        <f>ROUND(E163*H163,2)</f>
        <v>0</v>
      </c>
      <c r="J163" s="231"/>
      <c r="K163" s="230">
        <f>ROUND(E163*J163,2)</f>
        <v>0</v>
      </c>
      <c r="L163" s="230">
        <v>15</v>
      </c>
      <c r="M163" s="230">
        <f>G163*(1+L163/100)</f>
        <v>0</v>
      </c>
      <c r="N163" s="230">
        <v>1.7000000000000001E-4</v>
      </c>
      <c r="O163" s="230">
        <f>ROUND(E163*N163,2)</f>
        <v>0</v>
      </c>
      <c r="P163" s="230">
        <v>0</v>
      </c>
      <c r="Q163" s="230">
        <f>ROUND(E163*P163,2)</f>
        <v>0</v>
      </c>
      <c r="R163" s="230"/>
      <c r="S163" s="230" t="s">
        <v>179</v>
      </c>
      <c r="T163" s="230" t="s">
        <v>180</v>
      </c>
      <c r="U163" s="230">
        <v>0.152</v>
      </c>
      <c r="V163" s="230">
        <f>ROUND(E163*U163,2)</f>
        <v>0.11</v>
      </c>
      <c r="W163" s="230"/>
      <c r="X163" s="230" t="s">
        <v>157</v>
      </c>
      <c r="Y163" s="211"/>
      <c r="Z163" s="211"/>
      <c r="AA163" s="211"/>
      <c r="AB163" s="211"/>
      <c r="AC163" s="211"/>
      <c r="AD163" s="211"/>
      <c r="AE163" s="211"/>
      <c r="AF163" s="211"/>
      <c r="AG163" s="211" t="s">
        <v>158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28"/>
      <c r="B164" s="229"/>
      <c r="C164" s="258" t="s">
        <v>385</v>
      </c>
      <c r="D164" s="232"/>
      <c r="E164" s="233">
        <v>0.7</v>
      </c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  <c r="P164" s="230"/>
      <c r="Q164" s="230"/>
      <c r="R164" s="230"/>
      <c r="S164" s="230"/>
      <c r="T164" s="230"/>
      <c r="U164" s="230"/>
      <c r="V164" s="230"/>
      <c r="W164" s="230"/>
      <c r="X164" s="230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160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41">
        <v>78</v>
      </c>
      <c r="B165" s="242" t="s">
        <v>378</v>
      </c>
      <c r="C165" s="257" t="s">
        <v>379</v>
      </c>
      <c r="D165" s="243" t="s">
        <v>173</v>
      </c>
      <c r="E165" s="244">
        <v>30.78</v>
      </c>
      <c r="F165" s="245"/>
      <c r="G165" s="246">
        <f>ROUND(E165*F165,2)</f>
        <v>0</v>
      </c>
      <c r="H165" s="231"/>
      <c r="I165" s="230">
        <f>ROUND(E165*H165,2)</f>
        <v>0</v>
      </c>
      <c r="J165" s="231"/>
      <c r="K165" s="230">
        <f>ROUND(E165*J165,2)</f>
        <v>0</v>
      </c>
      <c r="L165" s="230">
        <v>15</v>
      </c>
      <c r="M165" s="230">
        <f>G165*(1+L165/100)</f>
        <v>0</v>
      </c>
      <c r="N165" s="230">
        <v>0</v>
      </c>
      <c r="O165" s="230">
        <f>ROUND(E165*N165,2)</f>
        <v>0</v>
      </c>
      <c r="P165" s="230">
        <v>0</v>
      </c>
      <c r="Q165" s="230">
        <f>ROUND(E165*P165,2)</f>
        <v>0</v>
      </c>
      <c r="R165" s="230"/>
      <c r="S165" s="230" t="s">
        <v>179</v>
      </c>
      <c r="T165" s="230" t="s">
        <v>180</v>
      </c>
      <c r="U165" s="230">
        <v>0</v>
      </c>
      <c r="V165" s="230">
        <f>ROUND(E165*U165,2)</f>
        <v>0</v>
      </c>
      <c r="W165" s="230"/>
      <c r="X165" s="230" t="s">
        <v>157</v>
      </c>
      <c r="Y165" s="211"/>
      <c r="Z165" s="211"/>
      <c r="AA165" s="211"/>
      <c r="AB165" s="211"/>
      <c r="AC165" s="211"/>
      <c r="AD165" s="211"/>
      <c r="AE165" s="211"/>
      <c r="AF165" s="211"/>
      <c r="AG165" s="211" t="s">
        <v>319</v>
      </c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28"/>
      <c r="B166" s="229"/>
      <c r="C166" s="258" t="s">
        <v>386</v>
      </c>
      <c r="D166" s="232"/>
      <c r="E166" s="233">
        <v>10.81</v>
      </c>
      <c r="F166" s="230"/>
      <c r="G166" s="230"/>
      <c r="H166" s="230"/>
      <c r="I166" s="230"/>
      <c r="J166" s="230"/>
      <c r="K166" s="230"/>
      <c r="L166" s="230"/>
      <c r="M166" s="230"/>
      <c r="N166" s="230"/>
      <c r="O166" s="230"/>
      <c r="P166" s="230"/>
      <c r="Q166" s="230"/>
      <c r="R166" s="230"/>
      <c r="S166" s="230"/>
      <c r="T166" s="230"/>
      <c r="U166" s="230"/>
      <c r="V166" s="230"/>
      <c r="W166" s="230"/>
      <c r="X166" s="230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160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28"/>
      <c r="B167" s="229"/>
      <c r="C167" s="258" t="s">
        <v>387</v>
      </c>
      <c r="D167" s="232"/>
      <c r="E167" s="233">
        <v>5.97</v>
      </c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160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28"/>
      <c r="B168" s="229"/>
      <c r="C168" s="258" t="s">
        <v>388</v>
      </c>
      <c r="D168" s="232"/>
      <c r="E168" s="233">
        <v>14</v>
      </c>
      <c r="F168" s="230"/>
      <c r="G168" s="230"/>
      <c r="H168" s="230"/>
      <c r="I168" s="230"/>
      <c r="J168" s="230"/>
      <c r="K168" s="230"/>
      <c r="L168" s="230"/>
      <c r="M168" s="230"/>
      <c r="N168" s="230"/>
      <c r="O168" s="230"/>
      <c r="P168" s="230"/>
      <c r="Q168" s="230"/>
      <c r="R168" s="230"/>
      <c r="S168" s="230"/>
      <c r="T168" s="230"/>
      <c r="U168" s="230"/>
      <c r="V168" s="230"/>
      <c r="W168" s="230"/>
      <c r="X168" s="230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160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ht="22.5" outlineLevel="1" x14ac:dyDescent="0.2">
      <c r="A169" s="241">
        <v>79</v>
      </c>
      <c r="B169" s="242" t="s">
        <v>389</v>
      </c>
      <c r="C169" s="257" t="s">
        <v>390</v>
      </c>
      <c r="D169" s="243" t="s">
        <v>163</v>
      </c>
      <c r="E169" s="244">
        <v>17.14</v>
      </c>
      <c r="F169" s="245"/>
      <c r="G169" s="246">
        <f>ROUND(E169*F169,2)</f>
        <v>0</v>
      </c>
      <c r="H169" s="231"/>
      <c r="I169" s="230">
        <f>ROUND(E169*H169,2)</f>
        <v>0</v>
      </c>
      <c r="J169" s="231"/>
      <c r="K169" s="230">
        <f>ROUND(E169*J169,2)</f>
        <v>0</v>
      </c>
      <c r="L169" s="230">
        <v>15</v>
      </c>
      <c r="M169" s="230">
        <f>G169*(1+L169/100)</f>
        <v>0</v>
      </c>
      <c r="N169" s="230">
        <v>0</v>
      </c>
      <c r="O169" s="230">
        <f>ROUND(E169*N169,2)</f>
        <v>0</v>
      </c>
      <c r="P169" s="230">
        <v>0</v>
      </c>
      <c r="Q169" s="230">
        <f>ROUND(E169*P169,2)</f>
        <v>0</v>
      </c>
      <c r="R169" s="230"/>
      <c r="S169" s="230" t="s">
        <v>179</v>
      </c>
      <c r="T169" s="230" t="s">
        <v>180</v>
      </c>
      <c r="U169" s="230">
        <v>0</v>
      </c>
      <c r="V169" s="230">
        <f>ROUND(E169*U169,2)</f>
        <v>0</v>
      </c>
      <c r="W169" s="230"/>
      <c r="X169" s="230" t="s">
        <v>157</v>
      </c>
      <c r="Y169" s="211"/>
      <c r="Z169" s="211"/>
      <c r="AA169" s="211"/>
      <c r="AB169" s="211"/>
      <c r="AC169" s="211"/>
      <c r="AD169" s="211"/>
      <c r="AE169" s="211"/>
      <c r="AF169" s="211"/>
      <c r="AG169" s="211" t="s">
        <v>319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28"/>
      <c r="B170" s="229"/>
      <c r="C170" s="258" t="s">
        <v>391</v>
      </c>
      <c r="D170" s="232"/>
      <c r="E170" s="233">
        <v>17.14</v>
      </c>
      <c r="F170" s="230"/>
      <c r="G170" s="230"/>
      <c r="H170" s="230"/>
      <c r="I170" s="230"/>
      <c r="J170" s="230"/>
      <c r="K170" s="230"/>
      <c r="L170" s="230"/>
      <c r="M170" s="230"/>
      <c r="N170" s="230"/>
      <c r="O170" s="230"/>
      <c r="P170" s="230"/>
      <c r="Q170" s="230"/>
      <c r="R170" s="230"/>
      <c r="S170" s="230"/>
      <c r="T170" s="230"/>
      <c r="U170" s="230"/>
      <c r="V170" s="230"/>
      <c r="W170" s="230"/>
      <c r="X170" s="230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160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ht="22.5" outlineLevel="1" x14ac:dyDescent="0.2">
      <c r="A171" s="241">
        <v>80</v>
      </c>
      <c r="B171" s="242" t="s">
        <v>392</v>
      </c>
      <c r="C171" s="257" t="s">
        <v>393</v>
      </c>
      <c r="D171" s="243" t="s">
        <v>163</v>
      </c>
      <c r="E171" s="244">
        <v>18.853999999999999</v>
      </c>
      <c r="F171" s="245"/>
      <c r="G171" s="246">
        <f>ROUND(E171*F171,2)</f>
        <v>0</v>
      </c>
      <c r="H171" s="231"/>
      <c r="I171" s="230">
        <f>ROUND(E171*H171,2)</f>
        <v>0</v>
      </c>
      <c r="J171" s="231"/>
      <c r="K171" s="230">
        <f>ROUND(E171*J171,2)</f>
        <v>0</v>
      </c>
      <c r="L171" s="230">
        <v>15</v>
      </c>
      <c r="M171" s="230">
        <f>G171*(1+L171/100)</f>
        <v>0</v>
      </c>
      <c r="N171" s="230">
        <v>0</v>
      </c>
      <c r="O171" s="230">
        <f>ROUND(E171*N171,2)</f>
        <v>0</v>
      </c>
      <c r="P171" s="230">
        <v>0</v>
      </c>
      <c r="Q171" s="230">
        <f>ROUND(E171*P171,2)</f>
        <v>0</v>
      </c>
      <c r="R171" s="230"/>
      <c r="S171" s="230" t="s">
        <v>179</v>
      </c>
      <c r="T171" s="230" t="s">
        <v>180</v>
      </c>
      <c r="U171" s="230">
        <v>0</v>
      </c>
      <c r="V171" s="230">
        <f>ROUND(E171*U171,2)</f>
        <v>0</v>
      </c>
      <c r="W171" s="230"/>
      <c r="X171" s="230" t="s">
        <v>225</v>
      </c>
      <c r="Y171" s="211"/>
      <c r="Z171" s="211"/>
      <c r="AA171" s="211"/>
      <c r="AB171" s="211"/>
      <c r="AC171" s="211"/>
      <c r="AD171" s="211"/>
      <c r="AE171" s="211"/>
      <c r="AF171" s="211"/>
      <c r="AG171" s="211" t="s">
        <v>325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28"/>
      <c r="B172" s="229"/>
      <c r="C172" s="258" t="s">
        <v>394</v>
      </c>
      <c r="D172" s="232"/>
      <c r="E172" s="233">
        <v>18.853999999999999</v>
      </c>
      <c r="F172" s="230"/>
      <c r="G172" s="230"/>
      <c r="H172" s="230"/>
      <c r="I172" s="230"/>
      <c r="J172" s="230"/>
      <c r="K172" s="230"/>
      <c r="L172" s="230"/>
      <c r="M172" s="230"/>
      <c r="N172" s="230"/>
      <c r="O172" s="230"/>
      <c r="P172" s="230"/>
      <c r="Q172" s="230"/>
      <c r="R172" s="230"/>
      <c r="S172" s="230"/>
      <c r="T172" s="230"/>
      <c r="U172" s="230"/>
      <c r="V172" s="230"/>
      <c r="W172" s="230"/>
      <c r="X172" s="230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160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48">
        <v>81</v>
      </c>
      <c r="B173" s="249" t="s">
        <v>395</v>
      </c>
      <c r="C173" s="260" t="s">
        <v>396</v>
      </c>
      <c r="D173" s="250" t="s">
        <v>0</v>
      </c>
      <c r="E173" s="251">
        <v>100.4066</v>
      </c>
      <c r="F173" s="252"/>
      <c r="G173" s="253">
        <f>ROUND(E173*F173,2)</f>
        <v>0</v>
      </c>
      <c r="H173" s="231"/>
      <c r="I173" s="230">
        <f>ROUND(E173*H173,2)</f>
        <v>0</v>
      </c>
      <c r="J173" s="231"/>
      <c r="K173" s="230">
        <f>ROUND(E173*J173,2)</f>
        <v>0</v>
      </c>
      <c r="L173" s="230">
        <v>15</v>
      </c>
      <c r="M173" s="230">
        <f>G173*(1+L173/100)</f>
        <v>0</v>
      </c>
      <c r="N173" s="230">
        <v>0</v>
      </c>
      <c r="O173" s="230">
        <f>ROUND(E173*N173,2)</f>
        <v>0</v>
      </c>
      <c r="P173" s="230">
        <v>0</v>
      </c>
      <c r="Q173" s="230">
        <f>ROUND(E173*P173,2)</f>
        <v>0</v>
      </c>
      <c r="R173" s="230"/>
      <c r="S173" s="230" t="s">
        <v>179</v>
      </c>
      <c r="T173" s="230" t="s">
        <v>180</v>
      </c>
      <c r="U173" s="230">
        <v>0</v>
      </c>
      <c r="V173" s="230">
        <f>ROUND(E173*U173,2)</f>
        <v>0</v>
      </c>
      <c r="W173" s="230"/>
      <c r="X173" s="230" t="s">
        <v>157</v>
      </c>
      <c r="Y173" s="211"/>
      <c r="Z173" s="211"/>
      <c r="AA173" s="211"/>
      <c r="AB173" s="211"/>
      <c r="AC173" s="211"/>
      <c r="AD173" s="211"/>
      <c r="AE173" s="211"/>
      <c r="AF173" s="211"/>
      <c r="AG173" s="211" t="s">
        <v>319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x14ac:dyDescent="0.2">
      <c r="A174" s="235" t="s">
        <v>150</v>
      </c>
      <c r="B174" s="236" t="s">
        <v>112</v>
      </c>
      <c r="C174" s="256" t="s">
        <v>113</v>
      </c>
      <c r="D174" s="237"/>
      <c r="E174" s="238"/>
      <c r="F174" s="239"/>
      <c r="G174" s="240">
        <f>SUMIF(AG175:AG188,"&lt;&gt;NOR",G175:G188)</f>
        <v>0</v>
      </c>
      <c r="H174" s="234"/>
      <c r="I174" s="234">
        <f>SUM(I175:I188)</f>
        <v>0</v>
      </c>
      <c r="J174" s="234"/>
      <c r="K174" s="234">
        <f>SUM(K175:K188)</f>
        <v>0</v>
      </c>
      <c r="L174" s="234"/>
      <c r="M174" s="234">
        <f>SUM(M175:M188)</f>
        <v>0</v>
      </c>
      <c r="N174" s="234"/>
      <c r="O174" s="234">
        <f>SUM(O175:O188)</f>
        <v>0.37</v>
      </c>
      <c r="P174" s="234"/>
      <c r="Q174" s="234">
        <f>SUM(Q175:Q188)</f>
        <v>0</v>
      </c>
      <c r="R174" s="234"/>
      <c r="S174" s="234"/>
      <c r="T174" s="234"/>
      <c r="U174" s="234"/>
      <c r="V174" s="234">
        <f>SUM(V175:V188)</f>
        <v>21.31</v>
      </c>
      <c r="W174" s="234"/>
      <c r="X174" s="234"/>
      <c r="AG174" t="s">
        <v>151</v>
      </c>
    </row>
    <row r="175" spans="1:60" outlineLevel="1" x14ac:dyDescent="0.2">
      <c r="A175" s="241">
        <v>82</v>
      </c>
      <c r="B175" s="242" t="s">
        <v>397</v>
      </c>
      <c r="C175" s="257" t="s">
        <v>398</v>
      </c>
      <c r="D175" s="243" t="s">
        <v>163</v>
      </c>
      <c r="E175" s="244">
        <v>20.367999999999999</v>
      </c>
      <c r="F175" s="245"/>
      <c r="G175" s="246">
        <f>ROUND(E175*F175,2)</f>
        <v>0</v>
      </c>
      <c r="H175" s="231"/>
      <c r="I175" s="230">
        <f>ROUND(E175*H175,2)</f>
        <v>0</v>
      </c>
      <c r="J175" s="231"/>
      <c r="K175" s="230">
        <f>ROUND(E175*J175,2)</f>
        <v>0</v>
      </c>
      <c r="L175" s="230">
        <v>15</v>
      </c>
      <c r="M175" s="230">
        <f>G175*(1+L175/100)</f>
        <v>0</v>
      </c>
      <c r="N175" s="230">
        <v>2.1000000000000001E-4</v>
      </c>
      <c r="O175" s="230">
        <f>ROUND(E175*N175,2)</f>
        <v>0</v>
      </c>
      <c r="P175" s="230">
        <v>0</v>
      </c>
      <c r="Q175" s="230">
        <f>ROUND(E175*P175,2)</f>
        <v>0</v>
      </c>
      <c r="R175" s="230"/>
      <c r="S175" s="230" t="s">
        <v>179</v>
      </c>
      <c r="T175" s="230" t="s">
        <v>180</v>
      </c>
      <c r="U175" s="230">
        <v>0.05</v>
      </c>
      <c r="V175" s="230">
        <f>ROUND(E175*U175,2)</f>
        <v>1.02</v>
      </c>
      <c r="W175" s="230"/>
      <c r="X175" s="230" t="s">
        <v>157</v>
      </c>
      <c r="Y175" s="211"/>
      <c r="Z175" s="211"/>
      <c r="AA175" s="211"/>
      <c r="AB175" s="211"/>
      <c r="AC175" s="211"/>
      <c r="AD175" s="211"/>
      <c r="AE175" s="211"/>
      <c r="AF175" s="211"/>
      <c r="AG175" s="211" t="s">
        <v>158</v>
      </c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28"/>
      <c r="B176" s="229"/>
      <c r="C176" s="258" t="s">
        <v>399</v>
      </c>
      <c r="D176" s="232"/>
      <c r="E176" s="233">
        <v>20.367999999999999</v>
      </c>
      <c r="F176" s="230"/>
      <c r="G176" s="230"/>
      <c r="H176" s="230"/>
      <c r="I176" s="230"/>
      <c r="J176" s="230"/>
      <c r="K176" s="230"/>
      <c r="L176" s="230"/>
      <c r="M176" s="230"/>
      <c r="N176" s="230"/>
      <c r="O176" s="230"/>
      <c r="P176" s="230"/>
      <c r="Q176" s="230"/>
      <c r="R176" s="230"/>
      <c r="S176" s="230"/>
      <c r="T176" s="230"/>
      <c r="U176" s="230"/>
      <c r="V176" s="230"/>
      <c r="W176" s="230"/>
      <c r="X176" s="230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160</v>
      </c>
      <c r="AH176" s="211">
        <v>0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41">
        <v>83</v>
      </c>
      <c r="B177" s="242" t="s">
        <v>400</v>
      </c>
      <c r="C177" s="257" t="s">
        <v>401</v>
      </c>
      <c r="D177" s="243" t="s">
        <v>163</v>
      </c>
      <c r="E177" s="244">
        <v>20.367999999999999</v>
      </c>
      <c r="F177" s="245"/>
      <c r="G177" s="246">
        <f>ROUND(E177*F177,2)</f>
        <v>0</v>
      </c>
      <c r="H177" s="231"/>
      <c r="I177" s="230">
        <f>ROUND(E177*H177,2)</f>
        <v>0</v>
      </c>
      <c r="J177" s="231"/>
      <c r="K177" s="230">
        <f>ROUND(E177*J177,2)</f>
        <v>0</v>
      </c>
      <c r="L177" s="230">
        <v>15</v>
      </c>
      <c r="M177" s="230">
        <f>G177*(1+L177/100)</f>
        <v>0</v>
      </c>
      <c r="N177" s="230">
        <v>3.2499999999999999E-3</v>
      </c>
      <c r="O177" s="230">
        <f>ROUND(E177*N177,2)</f>
        <v>7.0000000000000007E-2</v>
      </c>
      <c r="P177" s="230">
        <v>0</v>
      </c>
      <c r="Q177" s="230">
        <f>ROUND(E177*P177,2)</f>
        <v>0</v>
      </c>
      <c r="R177" s="230"/>
      <c r="S177" s="230" t="s">
        <v>179</v>
      </c>
      <c r="T177" s="230" t="s">
        <v>180</v>
      </c>
      <c r="U177" s="230">
        <v>0.98399999999999999</v>
      </c>
      <c r="V177" s="230">
        <f>ROUND(E177*U177,2)</f>
        <v>20.04</v>
      </c>
      <c r="W177" s="230"/>
      <c r="X177" s="230" t="s">
        <v>157</v>
      </c>
      <c r="Y177" s="211"/>
      <c r="Z177" s="211"/>
      <c r="AA177" s="211"/>
      <c r="AB177" s="211"/>
      <c r="AC177" s="211"/>
      <c r="AD177" s="211"/>
      <c r="AE177" s="211"/>
      <c r="AF177" s="211"/>
      <c r="AG177" s="211" t="s">
        <v>319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28"/>
      <c r="B178" s="229"/>
      <c r="C178" s="258" t="s">
        <v>402</v>
      </c>
      <c r="D178" s="232"/>
      <c r="E178" s="233">
        <v>4.96</v>
      </c>
      <c r="F178" s="230"/>
      <c r="G178" s="230"/>
      <c r="H178" s="230"/>
      <c r="I178" s="230"/>
      <c r="J178" s="230"/>
      <c r="K178" s="230"/>
      <c r="L178" s="230"/>
      <c r="M178" s="230"/>
      <c r="N178" s="230"/>
      <c r="O178" s="230"/>
      <c r="P178" s="230"/>
      <c r="Q178" s="230"/>
      <c r="R178" s="230"/>
      <c r="S178" s="230"/>
      <c r="T178" s="230"/>
      <c r="U178" s="230"/>
      <c r="V178" s="230"/>
      <c r="W178" s="230"/>
      <c r="X178" s="230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160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28"/>
      <c r="B179" s="229"/>
      <c r="C179" s="258" t="s">
        <v>403</v>
      </c>
      <c r="D179" s="232"/>
      <c r="E179" s="233">
        <v>13.098000000000001</v>
      </c>
      <c r="F179" s="230"/>
      <c r="G179" s="230"/>
      <c r="H179" s="230"/>
      <c r="I179" s="230"/>
      <c r="J179" s="230"/>
      <c r="K179" s="230"/>
      <c r="L179" s="230"/>
      <c r="M179" s="230"/>
      <c r="N179" s="230"/>
      <c r="O179" s="230"/>
      <c r="P179" s="230"/>
      <c r="Q179" s="230"/>
      <c r="R179" s="230"/>
      <c r="S179" s="230"/>
      <c r="T179" s="230"/>
      <c r="U179" s="230"/>
      <c r="V179" s="230"/>
      <c r="W179" s="230"/>
      <c r="X179" s="230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160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28"/>
      <c r="B180" s="229"/>
      <c r="C180" s="258" t="s">
        <v>404</v>
      </c>
      <c r="D180" s="232"/>
      <c r="E180" s="233">
        <v>2.31</v>
      </c>
      <c r="F180" s="230"/>
      <c r="G180" s="230"/>
      <c r="H180" s="230"/>
      <c r="I180" s="230"/>
      <c r="J180" s="230"/>
      <c r="K180" s="230"/>
      <c r="L180" s="230"/>
      <c r="M180" s="230"/>
      <c r="N180" s="230"/>
      <c r="O180" s="230"/>
      <c r="P180" s="230"/>
      <c r="Q180" s="230"/>
      <c r="R180" s="230"/>
      <c r="S180" s="230"/>
      <c r="T180" s="230"/>
      <c r="U180" s="230"/>
      <c r="V180" s="230"/>
      <c r="W180" s="230"/>
      <c r="X180" s="230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160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41">
        <v>84</v>
      </c>
      <c r="B181" s="242" t="s">
        <v>405</v>
      </c>
      <c r="C181" s="257" t="s">
        <v>406</v>
      </c>
      <c r="D181" s="243" t="s">
        <v>163</v>
      </c>
      <c r="E181" s="244">
        <v>20.367999999999999</v>
      </c>
      <c r="F181" s="245"/>
      <c r="G181" s="246">
        <f>ROUND(E181*F181,2)</f>
        <v>0</v>
      </c>
      <c r="H181" s="231"/>
      <c r="I181" s="230">
        <f>ROUND(E181*H181,2)</f>
        <v>0</v>
      </c>
      <c r="J181" s="231"/>
      <c r="K181" s="230">
        <f>ROUND(E181*J181,2)</f>
        <v>0</v>
      </c>
      <c r="L181" s="230">
        <v>15</v>
      </c>
      <c r="M181" s="230">
        <f>G181*(1+L181/100)</f>
        <v>0</v>
      </c>
      <c r="N181" s="230">
        <v>0</v>
      </c>
      <c r="O181" s="230">
        <f>ROUND(E181*N181,2)</f>
        <v>0</v>
      </c>
      <c r="P181" s="230">
        <v>0</v>
      </c>
      <c r="Q181" s="230">
        <f>ROUND(E181*P181,2)</f>
        <v>0</v>
      </c>
      <c r="R181" s="230"/>
      <c r="S181" s="230" t="s">
        <v>179</v>
      </c>
      <c r="T181" s="230" t="s">
        <v>180</v>
      </c>
      <c r="U181" s="230">
        <v>0</v>
      </c>
      <c r="V181" s="230">
        <f>ROUND(E181*U181,2)</f>
        <v>0</v>
      </c>
      <c r="W181" s="230"/>
      <c r="X181" s="230" t="s">
        <v>157</v>
      </c>
      <c r="Y181" s="211"/>
      <c r="Z181" s="211"/>
      <c r="AA181" s="211"/>
      <c r="AB181" s="211"/>
      <c r="AC181" s="211"/>
      <c r="AD181" s="211"/>
      <c r="AE181" s="211"/>
      <c r="AF181" s="211"/>
      <c r="AG181" s="211" t="s">
        <v>319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28"/>
      <c r="B182" s="229"/>
      <c r="C182" s="258" t="s">
        <v>399</v>
      </c>
      <c r="D182" s="232"/>
      <c r="E182" s="233">
        <v>20.367999999999999</v>
      </c>
      <c r="F182" s="230"/>
      <c r="G182" s="230"/>
      <c r="H182" s="230"/>
      <c r="I182" s="230"/>
      <c r="J182" s="230"/>
      <c r="K182" s="230"/>
      <c r="L182" s="230"/>
      <c r="M182" s="230"/>
      <c r="N182" s="230"/>
      <c r="O182" s="230"/>
      <c r="P182" s="230"/>
      <c r="Q182" s="230"/>
      <c r="R182" s="230"/>
      <c r="S182" s="230"/>
      <c r="T182" s="230"/>
      <c r="U182" s="230"/>
      <c r="V182" s="230"/>
      <c r="W182" s="230"/>
      <c r="X182" s="230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160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41">
        <v>85</v>
      </c>
      <c r="B183" s="242" t="s">
        <v>407</v>
      </c>
      <c r="C183" s="257" t="s">
        <v>408</v>
      </c>
      <c r="D183" s="243" t="s">
        <v>173</v>
      </c>
      <c r="E183" s="244">
        <v>2.1</v>
      </c>
      <c r="F183" s="245"/>
      <c r="G183" s="246">
        <f>ROUND(E183*F183,2)</f>
        <v>0</v>
      </c>
      <c r="H183" s="231"/>
      <c r="I183" s="230">
        <f>ROUND(E183*H183,2)</f>
        <v>0</v>
      </c>
      <c r="J183" s="231"/>
      <c r="K183" s="230">
        <f>ROUND(E183*J183,2)</f>
        <v>0</v>
      </c>
      <c r="L183" s="230">
        <v>15</v>
      </c>
      <c r="M183" s="230">
        <f>G183*(1+L183/100)</f>
        <v>0</v>
      </c>
      <c r="N183" s="230">
        <v>1E-4</v>
      </c>
      <c r="O183" s="230">
        <f>ROUND(E183*N183,2)</f>
        <v>0</v>
      </c>
      <c r="P183" s="230">
        <v>0</v>
      </c>
      <c r="Q183" s="230">
        <f>ROUND(E183*P183,2)</f>
        <v>0</v>
      </c>
      <c r="R183" s="230"/>
      <c r="S183" s="230" t="s">
        <v>155</v>
      </c>
      <c r="T183" s="230" t="s">
        <v>180</v>
      </c>
      <c r="U183" s="230">
        <v>0.12</v>
      </c>
      <c r="V183" s="230">
        <f>ROUND(E183*U183,2)</f>
        <v>0.25</v>
      </c>
      <c r="W183" s="230"/>
      <c r="X183" s="230" t="s">
        <v>362</v>
      </c>
      <c r="Y183" s="211"/>
      <c r="Z183" s="211"/>
      <c r="AA183" s="211"/>
      <c r="AB183" s="211"/>
      <c r="AC183" s="211"/>
      <c r="AD183" s="211"/>
      <c r="AE183" s="211"/>
      <c r="AF183" s="211"/>
      <c r="AG183" s="211" t="s">
        <v>409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28"/>
      <c r="B184" s="229"/>
      <c r="C184" s="258" t="s">
        <v>410</v>
      </c>
      <c r="D184" s="232"/>
      <c r="E184" s="233">
        <v>0.9</v>
      </c>
      <c r="F184" s="230"/>
      <c r="G184" s="230"/>
      <c r="H184" s="230"/>
      <c r="I184" s="230"/>
      <c r="J184" s="230"/>
      <c r="K184" s="230"/>
      <c r="L184" s="230"/>
      <c r="M184" s="230"/>
      <c r="N184" s="230"/>
      <c r="O184" s="230"/>
      <c r="P184" s="230"/>
      <c r="Q184" s="230"/>
      <c r="R184" s="230"/>
      <c r="S184" s="230"/>
      <c r="T184" s="230"/>
      <c r="U184" s="230"/>
      <c r="V184" s="230"/>
      <c r="W184" s="230"/>
      <c r="X184" s="230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160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28"/>
      <c r="B185" s="229"/>
      <c r="C185" s="258" t="s">
        <v>411</v>
      </c>
      <c r="D185" s="232"/>
      <c r="E185" s="233">
        <v>1.2</v>
      </c>
      <c r="F185" s="230"/>
      <c r="G185" s="230"/>
      <c r="H185" s="230"/>
      <c r="I185" s="230"/>
      <c r="J185" s="230"/>
      <c r="K185" s="230"/>
      <c r="L185" s="230"/>
      <c r="M185" s="230"/>
      <c r="N185" s="230"/>
      <c r="O185" s="230"/>
      <c r="P185" s="230"/>
      <c r="Q185" s="230"/>
      <c r="R185" s="230"/>
      <c r="S185" s="230"/>
      <c r="T185" s="230"/>
      <c r="U185" s="230"/>
      <c r="V185" s="230"/>
      <c r="W185" s="230"/>
      <c r="X185" s="230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160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41">
        <v>86</v>
      </c>
      <c r="B186" s="242" t="s">
        <v>412</v>
      </c>
      <c r="C186" s="257" t="s">
        <v>413</v>
      </c>
      <c r="D186" s="243" t="s">
        <v>163</v>
      </c>
      <c r="E186" s="244">
        <v>22.41</v>
      </c>
      <c r="F186" s="245"/>
      <c r="G186" s="246">
        <f>ROUND(E186*F186,2)</f>
        <v>0</v>
      </c>
      <c r="H186" s="231"/>
      <c r="I186" s="230">
        <f>ROUND(E186*H186,2)</f>
        <v>0</v>
      </c>
      <c r="J186" s="231"/>
      <c r="K186" s="230">
        <f>ROUND(E186*J186,2)</f>
        <v>0</v>
      </c>
      <c r="L186" s="230">
        <v>15</v>
      </c>
      <c r="M186" s="230">
        <f>G186*(1+L186/100)</f>
        <v>0</v>
      </c>
      <c r="N186" s="230">
        <v>1.3599999999999999E-2</v>
      </c>
      <c r="O186" s="230">
        <f>ROUND(E186*N186,2)</f>
        <v>0.3</v>
      </c>
      <c r="P186" s="230">
        <v>0</v>
      </c>
      <c r="Q186" s="230">
        <f>ROUND(E186*P186,2)</f>
        <v>0</v>
      </c>
      <c r="R186" s="230"/>
      <c r="S186" s="230" t="s">
        <v>179</v>
      </c>
      <c r="T186" s="230" t="s">
        <v>180</v>
      </c>
      <c r="U186" s="230">
        <v>0</v>
      </c>
      <c r="V186" s="230">
        <f>ROUND(E186*U186,2)</f>
        <v>0</v>
      </c>
      <c r="W186" s="230"/>
      <c r="X186" s="230" t="s">
        <v>225</v>
      </c>
      <c r="Y186" s="211"/>
      <c r="Z186" s="211"/>
      <c r="AA186" s="211"/>
      <c r="AB186" s="211"/>
      <c r="AC186" s="211"/>
      <c r="AD186" s="211"/>
      <c r="AE186" s="211"/>
      <c r="AF186" s="211"/>
      <c r="AG186" s="211" t="s">
        <v>226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28"/>
      <c r="B187" s="229"/>
      <c r="C187" s="258" t="s">
        <v>414</v>
      </c>
      <c r="D187" s="232"/>
      <c r="E187" s="233">
        <v>22.41</v>
      </c>
      <c r="F187" s="230"/>
      <c r="G187" s="230"/>
      <c r="H187" s="230"/>
      <c r="I187" s="230"/>
      <c r="J187" s="230"/>
      <c r="K187" s="230"/>
      <c r="L187" s="230"/>
      <c r="M187" s="230"/>
      <c r="N187" s="230"/>
      <c r="O187" s="230"/>
      <c r="P187" s="230"/>
      <c r="Q187" s="230"/>
      <c r="R187" s="230"/>
      <c r="S187" s="230"/>
      <c r="T187" s="230"/>
      <c r="U187" s="230"/>
      <c r="V187" s="230"/>
      <c r="W187" s="230"/>
      <c r="X187" s="230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160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48">
        <v>87</v>
      </c>
      <c r="B188" s="249" t="s">
        <v>415</v>
      </c>
      <c r="C188" s="260" t="s">
        <v>416</v>
      </c>
      <c r="D188" s="250" t="s">
        <v>0</v>
      </c>
      <c r="E188" s="251">
        <v>226.31700000000001</v>
      </c>
      <c r="F188" s="252"/>
      <c r="G188" s="253">
        <f>ROUND(E188*F188,2)</f>
        <v>0</v>
      </c>
      <c r="H188" s="231"/>
      <c r="I188" s="230">
        <f>ROUND(E188*H188,2)</f>
        <v>0</v>
      </c>
      <c r="J188" s="231"/>
      <c r="K188" s="230">
        <f>ROUND(E188*J188,2)</f>
        <v>0</v>
      </c>
      <c r="L188" s="230">
        <v>15</v>
      </c>
      <c r="M188" s="230">
        <f>G188*(1+L188/100)</f>
        <v>0</v>
      </c>
      <c r="N188" s="230">
        <v>0</v>
      </c>
      <c r="O188" s="230">
        <f>ROUND(E188*N188,2)</f>
        <v>0</v>
      </c>
      <c r="P188" s="230">
        <v>0</v>
      </c>
      <c r="Q188" s="230">
        <f>ROUND(E188*P188,2)</f>
        <v>0</v>
      </c>
      <c r="R188" s="230"/>
      <c r="S188" s="230" t="s">
        <v>179</v>
      </c>
      <c r="T188" s="230" t="s">
        <v>180</v>
      </c>
      <c r="U188" s="230">
        <v>0</v>
      </c>
      <c r="V188" s="230">
        <f>ROUND(E188*U188,2)</f>
        <v>0</v>
      </c>
      <c r="W188" s="230"/>
      <c r="X188" s="230" t="s">
        <v>157</v>
      </c>
      <c r="Y188" s="211"/>
      <c r="Z188" s="211"/>
      <c r="AA188" s="211"/>
      <c r="AB188" s="211"/>
      <c r="AC188" s="211"/>
      <c r="AD188" s="211"/>
      <c r="AE188" s="211"/>
      <c r="AF188" s="211"/>
      <c r="AG188" s="211" t="s">
        <v>319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x14ac:dyDescent="0.2">
      <c r="A189" s="235" t="s">
        <v>150</v>
      </c>
      <c r="B189" s="236" t="s">
        <v>114</v>
      </c>
      <c r="C189" s="256" t="s">
        <v>115</v>
      </c>
      <c r="D189" s="237"/>
      <c r="E189" s="238"/>
      <c r="F189" s="239"/>
      <c r="G189" s="240">
        <f>SUMIF(AG190:AG190,"&lt;&gt;NOR",G190:G190)</f>
        <v>0</v>
      </c>
      <c r="H189" s="234"/>
      <c r="I189" s="234">
        <f>SUM(I190:I190)</f>
        <v>0</v>
      </c>
      <c r="J189" s="234"/>
      <c r="K189" s="234">
        <f>SUM(K190:K190)</f>
        <v>0</v>
      </c>
      <c r="L189" s="234"/>
      <c r="M189" s="234">
        <f>SUM(M190:M190)</f>
        <v>0</v>
      </c>
      <c r="N189" s="234"/>
      <c r="O189" s="234">
        <f>SUM(O190:O190)</f>
        <v>0</v>
      </c>
      <c r="P189" s="234"/>
      <c r="Q189" s="234">
        <f>SUM(Q190:Q190)</f>
        <v>0</v>
      </c>
      <c r="R189" s="234"/>
      <c r="S189" s="234"/>
      <c r="T189" s="234"/>
      <c r="U189" s="234"/>
      <c r="V189" s="234">
        <f>SUM(V190:V190)</f>
        <v>0</v>
      </c>
      <c r="W189" s="234"/>
      <c r="X189" s="234"/>
      <c r="AG189" t="s">
        <v>151</v>
      </c>
    </row>
    <row r="190" spans="1:60" outlineLevel="1" x14ac:dyDescent="0.2">
      <c r="A190" s="248">
        <v>88</v>
      </c>
      <c r="B190" s="249" t="s">
        <v>417</v>
      </c>
      <c r="C190" s="260" t="s">
        <v>418</v>
      </c>
      <c r="D190" s="250" t="s">
        <v>230</v>
      </c>
      <c r="E190" s="251">
        <v>1</v>
      </c>
      <c r="F190" s="252"/>
      <c r="G190" s="253">
        <f>ROUND(E190*F190,2)</f>
        <v>0</v>
      </c>
      <c r="H190" s="231"/>
      <c r="I190" s="230">
        <f>ROUND(E190*H190,2)</f>
        <v>0</v>
      </c>
      <c r="J190" s="231"/>
      <c r="K190" s="230">
        <f>ROUND(E190*J190,2)</f>
        <v>0</v>
      </c>
      <c r="L190" s="230">
        <v>15</v>
      </c>
      <c r="M190" s="230">
        <f>G190*(1+L190/100)</f>
        <v>0</v>
      </c>
      <c r="N190" s="230">
        <v>0</v>
      </c>
      <c r="O190" s="230">
        <f>ROUND(E190*N190,2)</f>
        <v>0</v>
      </c>
      <c r="P190" s="230">
        <v>0</v>
      </c>
      <c r="Q190" s="230">
        <f>ROUND(E190*P190,2)</f>
        <v>0</v>
      </c>
      <c r="R190" s="230"/>
      <c r="S190" s="230" t="s">
        <v>179</v>
      </c>
      <c r="T190" s="230" t="s">
        <v>180</v>
      </c>
      <c r="U190" s="230">
        <v>0</v>
      </c>
      <c r="V190" s="230">
        <f>ROUND(E190*U190,2)</f>
        <v>0</v>
      </c>
      <c r="W190" s="230"/>
      <c r="X190" s="230" t="s">
        <v>157</v>
      </c>
      <c r="Y190" s="211"/>
      <c r="Z190" s="211"/>
      <c r="AA190" s="211"/>
      <c r="AB190" s="211"/>
      <c r="AC190" s="211"/>
      <c r="AD190" s="211"/>
      <c r="AE190" s="211"/>
      <c r="AF190" s="211"/>
      <c r="AG190" s="211" t="s">
        <v>319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x14ac:dyDescent="0.2">
      <c r="A191" s="235" t="s">
        <v>150</v>
      </c>
      <c r="B191" s="236" t="s">
        <v>116</v>
      </c>
      <c r="C191" s="256" t="s">
        <v>117</v>
      </c>
      <c r="D191" s="237"/>
      <c r="E191" s="238"/>
      <c r="F191" s="239"/>
      <c r="G191" s="240">
        <f>SUMIF(AG192:AG200,"&lt;&gt;NOR",G192:G200)</f>
        <v>0</v>
      </c>
      <c r="H191" s="234"/>
      <c r="I191" s="234">
        <f>SUM(I192:I200)</f>
        <v>0</v>
      </c>
      <c r="J191" s="234"/>
      <c r="K191" s="234">
        <f>SUM(K192:K200)</f>
        <v>0</v>
      </c>
      <c r="L191" s="234"/>
      <c r="M191" s="234">
        <f>SUM(M192:M200)</f>
        <v>0</v>
      </c>
      <c r="N191" s="234"/>
      <c r="O191" s="234">
        <f>SUM(O192:O200)</f>
        <v>0.11</v>
      </c>
      <c r="P191" s="234"/>
      <c r="Q191" s="234">
        <f>SUM(Q192:Q200)</f>
        <v>0</v>
      </c>
      <c r="R191" s="234"/>
      <c r="S191" s="234"/>
      <c r="T191" s="234"/>
      <c r="U191" s="234"/>
      <c r="V191" s="234">
        <f>SUM(V192:V200)</f>
        <v>13.01</v>
      </c>
      <c r="W191" s="234"/>
      <c r="X191" s="234"/>
      <c r="AG191" t="s">
        <v>151</v>
      </c>
    </row>
    <row r="192" spans="1:60" outlineLevel="1" x14ac:dyDescent="0.2">
      <c r="A192" s="241">
        <v>89</v>
      </c>
      <c r="B192" s="242" t="s">
        <v>419</v>
      </c>
      <c r="C192" s="257" t="s">
        <v>420</v>
      </c>
      <c r="D192" s="243" t="s">
        <v>163</v>
      </c>
      <c r="E192" s="244">
        <v>186.63</v>
      </c>
      <c r="F192" s="245"/>
      <c r="G192" s="246">
        <f>ROUND(E192*F192,2)</f>
        <v>0</v>
      </c>
      <c r="H192" s="231"/>
      <c r="I192" s="230">
        <f>ROUND(E192*H192,2)</f>
        <v>0</v>
      </c>
      <c r="J192" s="231"/>
      <c r="K192" s="230">
        <f>ROUND(E192*J192,2)</f>
        <v>0</v>
      </c>
      <c r="L192" s="230">
        <v>15</v>
      </c>
      <c r="M192" s="230">
        <f>G192*(1+L192/100)</f>
        <v>0</v>
      </c>
      <c r="N192" s="230">
        <v>0</v>
      </c>
      <c r="O192" s="230">
        <f>ROUND(E192*N192,2)</f>
        <v>0</v>
      </c>
      <c r="P192" s="230">
        <v>0</v>
      </c>
      <c r="Q192" s="230">
        <f>ROUND(E192*P192,2)</f>
        <v>0</v>
      </c>
      <c r="R192" s="230"/>
      <c r="S192" s="230" t="s">
        <v>179</v>
      </c>
      <c r="T192" s="230" t="s">
        <v>180</v>
      </c>
      <c r="U192" s="230">
        <v>6.9709999999999994E-2</v>
      </c>
      <c r="V192" s="230">
        <f>ROUND(E192*U192,2)</f>
        <v>13.01</v>
      </c>
      <c r="W192" s="230"/>
      <c r="X192" s="230" t="s">
        <v>157</v>
      </c>
      <c r="Y192" s="211"/>
      <c r="Z192" s="211"/>
      <c r="AA192" s="211"/>
      <c r="AB192" s="211"/>
      <c r="AC192" s="211"/>
      <c r="AD192" s="211"/>
      <c r="AE192" s="211"/>
      <c r="AF192" s="211"/>
      <c r="AG192" s="211" t="s">
        <v>158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28"/>
      <c r="B193" s="229"/>
      <c r="C193" s="258" t="s">
        <v>256</v>
      </c>
      <c r="D193" s="232"/>
      <c r="E193" s="233">
        <v>51.87</v>
      </c>
      <c r="F193" s="230"/>
      <c r="G193" s="230"/>
      <c r="H193" s="230"/>
      <c r="I193" s="230"/>
      <c r="J193" s="230"/>
      <c r="K193" s="230"/>
      <c r="L193" s="230"/>
      <c r="M193" s="230"/>
      <c r="N193" s="230"/>
      <c r="O193" s="230"/>
      <c r="P193" s="230"/>
      <c r="Q193" s="230"/>
      <c r="R193" s="230"/>
      <c r="S193" s="230"/>
      <c r="T193" s="230"/>
      <c r="U193" s="230"/>
      <c r="V193" s="230"/>
      <c r="W193" s="230"/>
      <c r="X193" s="230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160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28"/>
      <c r="B194" s="229"/>
      <c r="C194" s="258" t="s">
        <v>259</v>
      </c>
      <c r="D194" s="232"/>
      <c r="E194" s="233">
        <v>134.76</v>
      </c>
      <c r="F194" s="230"/>
      <c r="G194" s="230"/>
      <c r="H194" s="230"/>
      <c r="I194" s="230"/>
      <c r="J194" s="230"/>
      <c r="K194" s="230"/>
      <c r="L194" s="230"/>
      <c r="M194" s="230"/>
      <c r="N194" s="230"/>
      <c r="O194" s="230"/>
      <c r="P194" s="230"/>
      <c r="Q194" s="230"/>
      <c r="R194" s="230"/>
      <c r="S194" s="230"/>
      <c r="T194" s="230"/>
      <c r="U194" s="230"/>
      <c r="V194" s="230"/>
      <c r="W194" s="230"/>
      <c r="X194" s="230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160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41">
        <v>90</v>
      </c>
      <c r="B195" s="242" t="s">
        <v>421</v>
      </c>
      <c r="C195" s="257" t="s">
        <v>422</v>
      </c>
      <c r="D195" s="243" t="s">
        <v>163</v>
      </c>
      <c r="E195" s="244">
        <v>19.760000000000002</v>
      </c>
      <c r="F195" s="245"/>
      <c r="G195" s="246">
        <f>ROUND(E195*F195,2)</f>
        <v>0</v>
      </c>
      <c r="H195" s="231"/>
      <c r="I195" s="230">
        <f>ROUND(E195*H195,2)</f>
        <v>0</v>
      </c>
      <c r="J195" s="231"/>
      <c r="K195" s="230">
        <f>ROUND(E195*J195,2)</f>
        <v>0</v>
      </c>
      <c r="L195" s="230">
        <v>15</v>
      </c>
      <c r="M195" s="230">
        <f>G195*(1+L195/100)</f>
        <v>0</v>
      </c>
      <c r="N195" s="230">
        <v>3.5E-4</v>
      </c>
      <c r="O195" s="230">
        <f>ROUND(E195*N195,2)</f>
        <v>0.01</v>
      </c>
      <c r="P195" s="230">
        <v>0</v>
      </c>
      <c r="Q195" s="230">
        <f>ROUND(E195*P195,2)</f>
        <v>0</v>
      </c>
      <c r="R195" s="230"/>
      <c r="S195" s="230" t="s">
        <v>179</v>
      </c>
      <c r="T195" s="230" t="s">
        <v>180</v>
      </c>
      <c r="U195" s="230">
        <v>0</v>
      </c>
      <c r="V195" s="230">
        <f>ROUND(E195*U195,2)</f>
        <v>0</v>
      </c>
      <c r="W195" s="230"/>
      <c r="X195" s="230" t="s">
        <v>306</v>
      </c>
      <c r="Y195" s="211"/>
      <c r="Z195" s="211"/>
      <c r="AA195" s="211"/>
      <c r="AB195" s="211"/>
      <c r="AC195" s="211"/>
      <c r="AD195" s="211"/>
      <c r="AE195" s="211"/>
      <c r="AF195" s="211"/>
      <c r="AG195" s="211" t="s">
        <v>423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28"/>
      <c r="B196" s="229"/>
      <c r="C196" s="258" t="s">
        <v>424</v>
      </c>
      <c r="D196" s="232"/>
      <c r="E196" s="233">
        <v>19.760000000000002</v>
      </c>
      <c r="F196" s="230"/>
      <c r="G196" s="230"/>
      <c r="H196" s="230"/>
      <c r="I196" s="230"/>
      <c r="J196" s="230"/>
      <c r="K196" s="230"/>
      <c r="L196" s="230"/>
      <c r="M196" s="230"/>
      <c r="N196" s="230"/>
      <c r="O196" s="230"/>
      <c r="P196" s="230"/>
      <c r="Q196" s="230"/>
      <c r="R196" s="230"/>
      <c r="S196" s="230"/>
      <c r="T196" s="230"/>
      <c r="U196" s="230"/>
      <c r="V196" s="230"/>
      <c r="W196" s="230"/>
      <c r="X196" s="230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160</v>
      </c>
      <c r="AH196" s="211">
        <v>0</v>
      </c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41">
        <v>91</v>
      </c>
      <c r="B197" s="242" t="s">
        <v>425</v>
      </c>
      <c r="C197" s="257" t="s">
        <v>426</v>
      </c>
      <c r="D197" s="243" t="s">
        <v>163</v>
      </c>
      <c r="E197" s="244">
        <v>228.35</v>
      </c>
      <c r="F197" s="245"/>
      <c r="G197" s="246">
        <f>ROUND(E197*F197,2)</f>
        <v>0</v>
      </c>
      <c r="H197" s="231"/>
      <c r="I197" s="230">
        <f>ROUND(E197*H197,2)</f>
        <v>0</v>
      </c>
      <c r="J197" s="231"/>
      <c r="K197" s="230">
        <f>ROUND(E197*J197,2)</f>
        <v>0</v>
      </c>
      <c r="L197" s="230">
        <v>15</v>
      </c>
      <c r="M197" s="230">
        <f>G197*(1+L197/100)</f>
        <v>0</v>
      </c>
      <c r="N197" s="230">
        <v>4.2000000000000002E-4</v>
      </c>
      <c r="O197" s="230">
        <f>ROUND(E197*N197,2)</f>
        <v>0.1</v>
      </c>
      <c r="P197" s="230">
        <v>0</v>
      </c>
      <c r="Q197" s="230">
        <f>ROUND(E197*P197,2)</f>
        <v>0</v>
      </c>
      <c r="R197" s="230"/>
      <c r="S197" s="230" t="s">
        <v>179</v>
      </c>
      <c r="T197" s="230" t="s">
        <v>180</v>
      </c>
      <c r="U197" s="230">
        <v>0</v>
      </c>
      <c r="V197" s="230">
        <f>ROUND(E197*U197,2)</f>
        <v>0</v>
      </c>
      <c r="W197" s="230"/>
      <c r="X197" s="230" t="s">
        <v>362</v>
      </c>
      <c r="Y197" s="211"/>
      <c r="Z197" s="211"/>
      <c r="AA197" s="211"/>
      <c r="AB197" s="211"/>
      <c r="AC197" s="211"/>
      <c r="AD197" s="211"/>
      <c r="AE197" s="211"/>
      <c r="AF197" s="211"/>
      <c r="AG197" s="211" t="s">
        <v>409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28"/>
      <c r="B198" s="229"/>
      <c r="C198" s="258" t="s">
        <v>256</v>
      </c>
      <c r="D198" s="232"/>
      <c r="E198" s="233">
        <v>51.87</v>
      </c>
      <c r="F198" s="230"/>
      <c r="G198" s="230"/>
      <c r="H198" s="230"/>
      <c r="I198" s="230"/>
      <c r="J198" s="230"/>
      <c r="K198" s="230"/>
      <c r="L198" s="230"/>
      <c r="M198" s="230"/>
      <c r="N198" s="230"/>
      <c r="O198" s="230"/>
      <c r="P198" s="230"/>
      <c r="Q198" s="230"/>
      <c r="R198" s="230"/>
      <c r="S198" s="230"/>
      <c r="T198" s="230"/>
      <c r="U198" s="230"/>
      <c r="V198" s="230"/>
      <c r="W198" s="230"/>
      <c r="X198" s="230"/>
      <c r="Y198" s="211"/>
      <c r="Z198" s="211"/>
      <c r="AA198" s="211"/>
      <c r="AB198" s="211"/>
      <c r="AC198" s="211"/>
      <c r="AD198" s="211"/>
      <c r="AE198" s="211"/>
      <c r="AF198" s="211"/>
      <c r="AG198" s="211" t="s">
        <v>160</v>
      </c>
      <c r="AH198" s="211">
        <v>0</v>
      </c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28"/>
      <c r="B199" s="229"/>
      <c r="C199" s="258" t="s">
        <v>259</v>
      </c>
      <c r="D199" s="232"/>
      <c r="E199" s="233">
        <v>134.76</v>
      </c>
      <c r="F199" s="230"/>
      <c r="G199" s="230"/>
      <c r="H199" s="230"/>
      <c r="I199" s="230"/>
      <c r="J199" s="230"/>
      <c r="K199" s="230"/>
      <c r="L199" s="230"/>
      <c r="M199" s="230"/>
      <c r="N199" s="230"/>
      <c r="O199" s="230"/>
      <c r="P199" s="230"/>
      <c r="Q199" s="230"/>
      <c r="R199" s="230"/>
      <c r="S199" s="230"/>
      <c r="T199" s="230"/>
      <c r="U199" s="230"/>
      <c r="V199" s="230"/>
      <c r="W199" s="230"/>
      <c r="X199" s="230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160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28"/>
      <c r="B200" s="229"/>
      <c r="C200" s="258" t="s">
        <v>206</v>
      </c>
      <c r="D200" s="232"/>
      <c r="E200" s="233">
        <v>41.72</v>
      </c>
      <c r="F200" s="230"/>
      <c r="G200" s="230"/>
      <c r="H200" s="230"/>
      <c r="I200" s="230"/>
      <c r="J200" s="230"/>
      <c r="K200" s="230"/>
      <c r="L200" s="230"/>
      <c r="M200" s="230"/>
      <c r="N200" s="230"/>
      <c r="O200" s="230"/>
      <c r="P200" s="230"/>
      <c r="Q200" s="230"/>
      <c r="R200" s="230"/>
      <c r="S200" s="230"/>
      <c r="T200" s="230"/>
      <c r="U200" s="230"/>
      <c r="V200" s="230"/>
      <c r="W200" s="230"/>
      <c r="X200" s="230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160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x14ac:dyDescent="0.2">
      <c r="A201" s="235" t="s">
        <v>150</v>
      </c>
      <c r="B201" s="236" t="s">
        <v>120</v>
      </c>
      <c r="C201" s="256" t="s">
        <v>121</v>
      </c>
      <c r="D201" s="237"/>
      <c r="E201" s="238"/>
      <c r="F201" s="239"/>
      <c r="G201" s="240">
        <f>SUMIF(AG202:AG209,"&lt;&gt;NOR",G202:G209)</f>
        <v>0</v>
      </c>
      <c r="H201" s="234"/>
      <c r="I201" s="234">
        <f>SUM(I202:I209)</f>
        <v>0</v>
      </c>
      <c r="J201" s="234"/>
      <c r="K201" s="234">
        <f>SUM(K202:K209)</f>
        <v>0</v>
      </c>
      <c r="L201" s="234"/>
      <c r="M201" s="234">
        <f>SUM(M202:M209)</f>
        <v>0</v>
      </c>
      <c r="N201" s="234"/>
      <c r="O201" s="234">
        <f>SUM(O202:O209)</f>
        <v>0</v>
      </c>
      <c r="P201" s="234"/>
      <c r="Q201" s="234">
        <f>SUM(Q202:Q209)</f>
        <v>0</v>
      </c>
      <c r="R201" s="234"/>
      <c r="S201" s="234"/>
      <c r="T201" s="234"/>
      <c r="U201" s="234"/>
      <c r="V201" s="234">
        <f>SUM(V202:V209)</f>
        <v>1280.6600000000001</v>
      </c>
      <c r="W201" s="234"/>
      <c r="X201" s="234"/>
      <c r="AG201" t="s">
        <v>151</v>
      </c>
    </row>
    <row r="202" spans="1:60" outlineLevel="1" x14ac:dyDescent="0.2">
      <c r="A202" s="248">
        <v>92</v>
      </c>
      <c r="B202" s="249" t="s">
        <v>427</v>
      </c>
      <c r="C202" s="260" t="s">
        <v>428</v>
      </c>
      <c r="D202" s="250" t="s">
        <v>303</v>
      </c>
      <c r="E202" s="251">
        <v>4.7295299999999996</v>
      </c>
      <c r="F202" s="252"/>
      <c r="G202" s="253">
        <f>ROUND(E202*F202,2)</f>
        <v>0</v>
      </c>
      <c r="H202" s="231"/>
      <c r="I202" s="230">
        <f>ROUND(E202*H202,2)</f>
        <v>0</v>
      </c>
      <c r="J202" s="231"/>
      <c r="K202" s="230">
        <f>ROUND(E202*J202,2)</f>
        <v>0</v>
      </c>
      <c r="L202" s="230">
        <v>15</v>
      </c>
      <c r="M202" s="230">
        <f>G202*(1+L202/100)</f>
        <v>0</v>
      </c>
      <c r="N202" s="230">
        <v>0</v>
      </c>
      <c r="O202" s="230">
        <f>ROUND(E202*N202,2)</f>
        <v>0</v>
      </c>
      <c r="P202" s="230">
        <v>0</v>
      </c>
      <c r="Q202" s="230">
        <f>ROUND(E202*P202,2)</f>
        <v>0</v>
      </c>
      <c r="R202" s="230"/>
      <c r="S202" s="230" t="s">
        <v>179</v>
      </c>
      <c r="T202" s="230" t="s">
        <v>180</v>
      </c>
      <c r="U202" s="230">
        <v>0.16400000000000001</v>
      </c>
      <c r="V202" s="230">
        <f>ROUND(E202*U202,2)</f>
        <v>0.78</v>
      </c>
      <c r="W202" s="230"/>
      <c r="X202" s="230" t="s">
        <v>157</v>
      </c>
      <c r="Y202" s="211"/>
      <c r="Z202" s="211"/>
      <c r="AA202" s="211"/>
      <c r="AB202" s="211"/>
      <c r="AC202" s="211"/>
      <c r="AD202" s="211"/>
      <c r="AE202" s="211"/>
      <c r="AF202" s="211"/>
      <c r="AG202" s="211" t="s">
        <v>429</v>
      </c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48">
        <v>93</v>
      </c>
      <c r="B203" s="249" t="s">
        <v>430</v>
      </c>
      <c r="C203" s="260" t="s">
        <v>431</v>
      </c>
      <c r="D203" s="250" t="s">
        <v>303</v>
      </c>
      <c r="E203" s="251">
        <v>4.7295299999999996</v>
      </c>
      <c r="F203" s="252"/>
      <c r="G203" s="253">
        <f>ROUND(E203*F203,2)</f>
        <v>0</v>
      </c>
      <c r="H203" s="231"/>
      <c r="I203" s="230">
        <f>ROUND(E203*H203,2)</f>
        <v>0</v>
      </c>
      <c r="J203" s="231"/>
      <c r="K203" s="230">
        <f>ROUND(E203*J203,2)</f>
        <v>0</v>
      </c>
      <c r="L203" s="230">
        <v>15</v>
      </c>
      <c r="M203" s="230">
        <f>G203*(1+L203/100)</f>
        <v>0</v>
      </c>
      <c r="N203" s="230">
        <v>0</v>
      </c>
      <c r="O203" s="230">
        <f>ROUND(E203*N203,2)</f>
        <v>0</v>
      </c>
      <c r="P203" s="230">
        <v>0</v>
      </c>
      <c r="Q203" s="230">
        <f>ROUND(E203*P203,2)</f>
        <v>0</v>
      </c>
      <c r="R203" s="230"/>
      <c r="S203" s="230" t="s">
        <v>179</v>
      </c>
      <c r="T203" s="230" t="s">
        <v>180</v>
      </c>
      <c r="U203" s="230">
        <v>2.0089999999999999</v>
      </c>
      <c r="V203" s="230">
        <f>ROUND(E203*U203,2)</f>
        <v>9.5</v>
      </c>
      <c r="W203" s="230"/>
      <c r="X203" s="230" t="s">
        <v>157</v>
      </c>
      <c r="Y203" s="211"/>
      <c r="Z203" s="211"/>
      <c r="AA203" s="211"/>
      <c r="AB203" s="211"/>
      <c r="AC203" s="211"/>
      <c r="AD203" s="211"/>
      <c r="AE203" s="211"/>
      <c r="AF203" s="211"/>
      <c r="AG203" s="211" t="s">
        <v>429</v>
      </c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48">
        <v>94</v>
      </c>
      <c r="B204" s="249" t="s">
        <v>432</v>
      </c>
      <c r="C204" s="260" t="s">
        <v>433</v>
      </c>
      <c r="D204" s="250" t="s">
        <v>303</v>
      </c>
      <c r="E204" s="251">
        <v>9.4590599999999991</v>
      </c>
      <c r="F204" s="252"/>
      <c r="G204" s="253">
        <f>ROUND(E204*F204,2)</f>
        <v>0</v>
      </c>
      <c r="H204" s="231"/>
      <c r="I204" s="230">
        <f>ROUND(E204*H204,2)</f>
        <v>0</v>
      </c>
      <c r="J204" s="231"/>
      <c r="K204" s="230">
        <f>ROUND(E204*J204,2)</f>
        <v>0</v>
      </c>
      <c r="L204" s="230">
        <v>15</v>
      </c>
      <c r="M204" s="230">
        <f>G204*(1+L204/100)</f>
        <v>0</v>
      </c>
      <c r="N204" s="230">
        <v>0</v>
      </c>
      <c r="O204" s="230">
        <f>ROUND(E204*N204,2)</f>
        <v>0</v>
      </c>
      <c r="P204" s="230">
        <v>0</v>
      </c>
      <c r="Q204" s="230">
        <f>ROUND(E204*P204,2)</f>
        <v>0</v>
      </c>
      <c r="R204" s="230"/>
      <c r="S204" s="230" t="s">
        <v>179</v>
      </c>
      <c r="T204" s="230" t="s">
        <v>180</v>
      </c>
      <c r="U204" s="230">
        <v>0.95899999999999996</v>
      </c>
      <c r="V204" s="230">
        <f>ROUND(E204*U204,2)</f>
        <v>9.07</v>
      </c>
      <c r="W204" s="230"/>
      <c r="X204" s="230" t="s">
        <v>157</v>
      </c>
      <c r="Y204" s="211"/>
      <c r="Z204" s="211"/>
      <c r="AA204" s="211"/>
      <c r="AB204" s="211"/>
      <c r="AC204" s="211"/>
      <c r="AD204" s="211"/>
      <c r="AE204" s="211"/>
      <c r="AF204" s="211"/>
      <c r="AG204" s="211" t="s">
        <v>429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48">
        <v>95</v>
      </c>
      <c r="B205" s="249" t="s">
        <v>434</v>
      </c>
      <c r="C205" s="260" t="s">
        <v>435</v>
      </c>
      <c r="D205" s="250" t="s">
        <v>303</v>
      </c>
      <c r="E205" s="251">
        <v>4.7295299999999996</v>
      </c>
      <c r="F205" s="252"/>
      <c r="G205" s="253">
        <f>ROUND(E205*F205,2)</f>
        <v>0</v>
      </c>
      <c r="H205" s="231"/>
      <c r="I205" s="230">
        <f>ROUND(E205*H205,2)</f>
        <v>0</v>
      </c>
      <c r="J205" s="231"/>
      <c r="K205" s="230">
        <f>ROUND(E205*J205,2)</f>
        <v>0</v>
      </c>
      <c r="L205" s="230">
        <v>15</v>
      </c>
      <c r="M205" s="230">
        <f>G205*(1+L205/100)</f>
        <v>0</v>
      </c>
      <c r="N205" s="230">
        <v>0</v>
      </c>
      <c r="O205" s="230">
        <f>ROUND(E205*N205,2)</f>
        <v>0</v>
      </c>
      <c r="P205" s="230">
        <v>0</v>
      </c>
      <c r="Q205" s="230">
        <f>ROUND(E205*P205,2)</f>
        <v>0</v>
      </c>
      <c r="R205" s="230"/>
      <c r="S205" s="230" t="s">
        <v>179</v>
      </c>
      <c r="T205" s="230" t="s">
        <v>180</v>
      </c>
      <c r="U205" s="230">
        <v>70.56</v>
      </c>
      <c r="V205" s="230">
        <f>ROUND(E205*U205,2)</f>
        <v>333.72</v>
      </c>
      <c r="W205" s="230"/>
      <c r="X205" s="230" t="s">
        <v>157</v>
      </c>
      <c r="Y205" s="211"/>
      <c r="Z205" s="211"/>
      <c r="AA205" s="211"/>
      <c r="AB205" s="211"/>
      <c r="AC205" s="211"/>
      <c r="AD205" s="211"/>
      <c r="AE205" s="211"/>
      <c r="AF205" s="211"/>
      <c r="AG205" s="211" t="s">
        <v>429</v>
      </c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48">
        <v>96</v>
      </c>
      <c r="B206" s="249" t="s">
        <v>436</v>
      </c>
      <c r="C206" s="260" t="s">
        <v>437</v>
      </c>
      <c r="D206" s="250" t="s">
        <v>303</v>
      </c>
      <c r="E206" s="251">
        <v>66.213449999999995</v>
      </c>
      <c r="F206" s="252"/>
      <c r="G206" s="253">
        <f>ROUND(E206*F206,2)</f>
        <v>0</v>
      </c>
      <c r="H206" s="231"/>
      <c r="I206" s="230">
        <f>ROUND(E206*H206,2)</f>
        <v>0</v>
      </c>
      <c r="J206" s="231"/>
      <c r="K206" s="230">
        <f>ROUND(E206*J206,2)</f>
        <v>0</v>
      </c>
      <c r="L206" s="230">
        <v>15</v>
      </c>
      <c r="M206" s="230">
        <f>G206*(1+L206/100)</f>
        <v>0</v>
      </c>
      <c r="N206" s="230">
        <v>0</v>
      </c>
      <c r="O206" s="230">
        <f>ROUND(E206*N206,2)</f>
        <v>0</v>
      </c>
      <c r="P206" s="230">
        <v>0</v>
      </c>
      <c r="Q206" s="230">
        <f>ROUND(E206*P206,2)</f>
        <v>0</v>
      </c>
      <c r="R206" s="230"/>
      <c r="S206" s="230" t="s">
        <v>179</v>
      </c>
      <c r="T206" s="230" t="s">
        <v>180</v>
      </c>
      <c r="U206" s="230">
        <v>0</v>
      </c>
      <c r="V206" s="230">
        <f>ROUND(E206*U206,2)</f>
        <v>0</v>
      </c>
      <c r="W206" s="230"/>
      <c r="X206" s="230" t="s">
        <v>157</v>
      </c>
      <c r="Y206" s="211"/>
      <c r="Z206" s="211"/>
      <c r="AA206" s="211"/>
      <c r="AB206" s="211"/>
      <c r="AC206" s="211"/>
      <c r="AD206" s="211"/>
      <c r="AE206" s="211"/>
      <c r="AF206" s="211"/>
      <c r="AG206" s="211" t="s">
        <v>429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48">
        <v>97</v>
      </c>
      <c r="B207" s="249" t="s">
        <v>438</v>
      </c>
      <c r="C207" s="260" t="s">
        <v>439</v>
      </c>
      <c r="D207" s="250" t="s">
        <v>303</v>
      </c>
      <c r="E207" s="251">
        <v>4.7295299999999996</v>
      </c>
      <c r="F207" s="252"/>
      <c r="G207" s="253">
        <f>ROUND(E207*F207,2)</f>
        <v>0</v>
      </c>
      <c r="H207" s="231"/>
      <c r="I207" s="230">
        <f>ROUND(E207*H207,2)</f>
        <v>0</v>
      </c>
      <c r="J207" s="231"/>
      <c r="K207" s="230">
        <f>ROUND(E207*J207,2)</f>
        <v>0</v>
      </c>
      <c r="L207" s="230">
        <v>15</v>
      </c>
      <c r="M207" s="230">
        <f>G207*(1+L207/100)</f>
        <v>0</v>
      </c>
      <c r="N207" s="230">
        <v>0</v>
      </c>
      <c r="O207" s="230">
        <f>ROUND(E207*N207,2)</f>
        <v>0</v>
      </c>
      <c r="P207" s="230">
        <v>0</v>
      </c>
      <c r="Q207" s="230">
        <f>ROUND(E207*P207,2)</f>
        <v>0</v>
      </c>
      <c r="R207" s="230"/>
      <c r="S207" s="230" t="s">
        <v>179</v>
      </c>
      <c r="T207" s="230" t="s">
        <v>180</v>
      </c>
      <c r="U207" s="230">
        <v>135.648</v>
      </c>
      <c r="V207" s="230">
        <f>ROUND(E207*U207,2)</f>
        <v>641.54999999999995</v>
      </c>
      <c r="W207" s="230"/>
      <c r="X207" s="230" t="s">
        <v>157</v>
      </c>
      <c r="Y207" s="211"/>
      <c r="Z207" s="211"/>
      <c r="AA207" s="211"/>
      <c r="AB207" s="211"/>
      <c r="AC207" s="211"/>
      <c r="AD207" s="211"/>
      <c r="AE207" s="211"/>
      <c r="AF207" s="211"/>
      <c r="AG207" s="211" t="s">
        <v>429</v>
      </c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48">
        <v>98</v>
      </c>
      <c r="B208" s="249" t="s">
        <v>440</v>
      </c>
      <c r="C208" s="260" t="s">
        <v>441</v>
      </c>
      <c r="D208" s="250" t="s">
        <v>303</v>
      </c>
      <c r="E208" s="251">
        <v>18.918130000000001</v>
      </c>
      <c r="F208" s="252"/>
      <c r="G208" s="253">
        <f>ROUND(E208*F208,2)</f>
        <v>0</v>
      </c>
      <c r="H208" s="231"/>
      <c r="I208" s="230">
        <f>ROUND(E208*H208,2)</f>
        <v>0</v>
      </c>
      <c r="J208" s="231"/>
      <c r="K208" s="230">
        <f>ROUND(E208*J208,2)</f>
        <v>0</v>
      </c>
      <c r="L208" s="230">
        <v>15</v>
      </c>
      <c r="M208" s="230">
        <f>G208*(1+L208/100)</f>
        <v>0</v>
      </c>
      <c r="N208" s="230">
        <v>0</v>
      </c>
      <c r="O208" s="230">
        <f>ROUND(E208*N208,2)</f>
        <v>0</v>
      </c>
      <c r="P208" s="230">
        <v>0</v>
      </c>
      <c r="Q208" s="230">
        <f>ROUND(E208*P208,2)</f>
        <v>0</v>
      </c>
      <c r="R208" s="230"/>
      <c r="S208" s="230" t="s">
        <v>179</v>
      </c>
      <c r="T208" s="230" t="s">
        <v>180</v>
      </c>
      <c r="U208" s="230">
        <v>15.12</v>
      </c>
      <c r="V208" s="230">
        <f>ROUND(E208*U208,2)</f>
        <v>286.04000000000002</v>
      </c>
      <c r="W208" s="230"/>
      <c r="X208" s="230" t="s">
        <v>157</v>
      </c>
      <c r="Y208" s="211"/>
      <c r="Z208" s="211"/>
      <c r="AA208" s="211"/>
      <c r="AB208" s="211"/>
      <c r="AC208" s="211"/>
      <c r="AD208" s="211"/>
      <c r="AE208" s="211"/>
      <c r="AF208" s="211"/>
      <c r="AG208" s="211" t="s">
        <v>429</v>
      </c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48">
        <v>99</v>
      </c>
      <c r="B209" s="249" t="s">
        <v>442</v>
      </c>
      <c r="C209" s="260" t="s">
        <v>443</v>
      </c>
      <c r="D209" s="250" t="s">
        <v>303</v>
      </c>
      <c r="E209" s="251">
        <v>4.7295299999999996</v>
      </c>
      <c r="F209" s="252"/>
      <c r="G209" s="253">
        <f>ROUND(E209*F209,2)</f>
        <v>0</v>
      </c>
      <c r="H209" s="231"/>
      <c r="I209" s="230">
        <f>ROUND(E209*H209,2)</f>
        <v>0</v>
      </c>
      <c r="J209" s="231"/>
      <c r="K209" s="230">
        <f>ROUND(E209*J209,2)</f>
        <v>0</v>
      </c>
      <c r="L209" s="230">
        <v>15</v>
      </c>
      <c r="M209" s="230">
        <f>G209*(1+L209/100)</f>
        <v>0</v>
      </c>
      <c r="N209" s="230">
        <v>0</v>
      </c>
      <c r="O209" s="230">
        <f>ROUND(E209*N209,2)</f>
        <v>0</v>
      </c>
      <c r="P209" s="230">
        <v>0</v>
      </c>
      <c r="Q209" s="230">
        <f>ROUND(E209*P209,2)</f>
        <v>0</v>
      </c>
      <c r="R209" s="230"/>
      <c r="S209" s="230" t="s">
        <v>179</v>
      </c>
      <c r="T209" s="230" t="s">
        <v>180</v>
      </c>
      <c r="U209" s="230">
        <v>0</v>
      </c>
      <c r="V209" s="230">
        <f>ROUND(E209*U209,2)</f>
        <v>0</v>
      </c>
      <c r="W209" s="230"/>
      <c r="X209" s="230" t="s">
        <v>157</v>
      </c>
      <c r="Y209" s="211"/>
      <c r="Z209" s="211"/>
      <c r="AA209" s="211"/>
      <c r="AB209" s="211"/>
      <c r="AC209" s="211"/>
      <c r="AD209" s="211"/>
      <c r="AE209" s="211"/>
      <c r="AF209" s="211"/>
      <c r="AG209" s="211" t="s">
        <v>429</v>
      </c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x14ac:dyDescent="0.2">
      <c r="A210" s="235" t="s">
        <v>150</v>
      </c>
      <c r="B210" s="236" t="s">
        <v>123</v>
      </c>
      <c r="C210" s="256" t="s">
        <v>30</v>
      </c>
      <c r="D210" s="237"/>
      <c r="E210" s="238"/>
      <c r="F210" s="239"/>
      <c r="G210" s="240">
        <f>SUMIF(AG211:AG213,"&lt;&gt;NOR",G211:G213)</f>
        <v>0</v>
      </c>
      <c r="H210" s="234"/>
      <c r="I210" s="234">
        <f>SUM(I211:I213)</f>
        <v>0</v>
      </c>
      <c r="J210" s="234"/>
      <c r="K210" s="234">
        <f>SUM(K211:K213)</f>
        <v>0</v>
      </c>
      <c r="L210" s="234"/>
      <c r="M210" s="234">
        <f>SUM(M211:M213)</f>
        <v>0</v>
      </c>
      <c r="N210" s="234"/>
      <c r="O210" s="234">
        <f>SUM(O211:O213)</f>
        <v>0</v>
      </c>
      <c r="P210" s="234"/>
      <c r="Q210" s="234">
        <f>SUM(Q211:Q213)</f>
        <v>0</v>
      </c>
      <c r="R210" s="234"/>
      <c r="S210" s="234"/>
      <c r="T210" s="234"/>
      <c r="U210" s="234"/>
      <c r="V210" s="234">
        <f>SUM(V211:V213)</f>
        <v>0</v>
      </c>
      <c r="W210" s="234"/>
      <c r="X210" s="234"/>
      <c r="AG210" t="s">
        <v>151</v>
      </c>
    </row>
    <row r="211" spans="1:60" outlineLevel="1" x14ac:dyDescent="0.2">
      <c r="A211" s="248">
        <v>100</v>
      </c>
      <c r="B211" s="249" t="s">
        <v>444</v>
      </c>
      <c r="C211" s="260" t="s">
        <v>445</v>
      </c>
      <c r="D211" s="250" t="s">
        <v>239</v>
      </c>
      <c r="E211" s="251">
        <v>1</v>
      </c>
      <c r="F211" s="252"/>
      <c r="G211" s="253">
        <f>ROUND(E211*F211,2)</f>
        <v>0</v>
      </c>
      <c r="H211" s="231"/>
      <c r="I211" s="230">
        <f>ROUND(E211*H211,2)</f>
        <v>0</v>
      </c>
      <c r="J211" s="231"/>
      <c r="K211" s="230">
        <f>ROUND(E211*J211,2)</f>
        <v>0</v>
      </c>
      <c r="L211" s="230">
        <v>15</v>
      </c>
      <c r="M211" s="230">
        <f>G211*(1+L211/100)</f>
        <v>0</v>
      </c>
      <c r="N211" s="230">
        <v>0</v>
      </c>
      <c r="O211" s="230">
        <f>ROUND(E211*N211,2)</f>
        <v>0</v>
      </c>
      <c r="P211" s="230">
        <v>0</v>
      </c>
      <c r="Q211" s="230">
        <f>ROUND(E211*P211,2)</f>
        <v>0</v>
      </c>
      <c r="R211" s="230"/>
      <c r="S211" s="230" t="s">
        <v>179</v>
      </c>
      <c r="T211" s="230" t="s">
        <v>180</v>
      </c>
      <c r="U211" s="230">
        <v>0</v>
      </c>
      <c r="V211" s="230">
        <f>ROUND(E211*U211,2)</f>
        <v>0</v>
      </c>
      <c r="W211" s="230"/>
      <c r="X211" s="230" t="s">
        <v>225</v>
      </c>
      <c r="Y211" s="211"/>
      <c r="Z211" s="211"/>
      <c r="AA211" s="211"/>
      <c r="AB211" s="211"/>
      <c r="AC211" s="211"/>
      <c r="AD211" s="211"/>
      <c r="AE211" s="211"/>
      <c r="AF211" s="211"/>
      <c r="AG211" s="211" t="s">
        <v>446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48">
        <v>101</v>
      </c>
      <c r="B212" s="249" t="s">
        <v>447</v>
      </c>
      <c r="C212" s="260" t="s">
        <v>448</v>
      </c>
      <c r="D212" s="250" t="s">
        <v>449</v>
      </c>
      <c r="E212" s="251">
        <v>1</v>
      </c>
      <c r="F212" s="252"/>
      <c r="G212" s="253">
        <f>ROUND(E212*F212,2)</f>
        <v>0</v>
      </c>
      <c r="H212" s="231"/>
      <c r="I212" s="230">
        <f>ROUND(E212*H212,2)</f>
        <v>0</v>
      </c>
      <c r="J212" s="231"/>
      <c r="K212" s="230">
        <f>ROUND(E212*J212,2)</f>
        <v>0</v>
      </c>
      <c r="L212" s="230">
        <v>15</v>
      </c>
      <c r="M212" s="230">
        <f>G212*(1+L212/100)</f>
        <v>0</v>
      </c>
      <c r="N212" s="230">
        <v>0</v>
      </c>
      <c r="O212" s="230">
        <f>ROUND(E212*N212,2)</f>
        <v>0</v>
      </c>
      <c r="P212" s="230">
        <v>0</v>
      </c>
      <c r="Q212" s="230">
        <f>ROUND(E212*P212,2)</f>
        <v>0</v>
      </c>
      <c r="R212" s="230"/>
      <c r="S212" s="230" t="s">
        <v>179</v>
      </c>
      <c r="T212" s="230" t="s">
        <v>180</v>
      </c>
      <c r="U212" s="230">
        <v>0</v>
      </c>
      <c r="V212" s="230">
        <f>ROUND(E212*U212,2)</f>
        <v>0</v>
      </c>
      <c r="W212" s="230"/>
      <c r="X212" s="230" t="s">
        <v>450</v>
      </c>
      <c r="Y212" s="211"/>
      <c r="Z212" s="211"/>
      <c r="AA212" s="211"/>
      <c r="AB212" s="211"/>
      <c r="AC212" s="211"/>
      <c r="AD212" s="211"/>
      <c r="AE212" s="211"/>
      <c r="AF212" s="211"/>
      <c r="AG212" s="211" t="s">
        <v>451</v>
      </c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41">
        <v>102</v>
      </c>
      <c r="B213" s="242" t="s">
        <v>452</v>
      </c>
      <c r="C213" s="257" t="s">
        <v>453</v>
      </c>
      <c r="D213" s="243" t="s">
        <v>449</v>
      </c>
      <c r="E213" s="244">
        <v>1</v>
      </c>
      <c r="F213" s="245"/>
      <c r="G213" s="246">
        <f>ROUND(E213*F213,2)</f>
        <v>0</v>
      </c>
      <c r="H213" s="231"/>
      <c r="I213" s="230">
        <f>ROUND(E213*H213,2)</f>
        <v>0</v>
      </c>
      <c r="J213" s="231"/>
      <c r="K213" s="230">
        <f>ROUND(E213*J213,2)</f>
        <v>0</v>
      </c>
      <c r="L213" s="230">
        <v>15</v>
      </c>
      <c r="M213" s="230">
        <f>G213*(1+L213/100)</f>
        <v>0</v>
      </c>
      <c r="N213" s="230">
        <v>0</v>
      </c>
      <c r="O213" s="230">
        <f>ROUND(E213*N213,2)</f>
        <v>0</v>
      </c>
      <c r="P213" s="230">
        <v>0</v>
      </c>
      <c r="Q213" s="230">
        <f>ROUND(E213*P213,2)</f>
        <v>0</v>
      </c>
      <c r="R213" s="230"/>
      <c r="S213" s="230" t="s">
        <v>179</v>
      </c>
      <c r="T213" s="230" t="s">
        <v>180</v>
      </c>
      <c r="U213" s="230">
        <v>0</v>
      </c>
      <c r="V213" s="230">
        <f>ROUND(E213*U213,2)</f>
        <v>0</v>
      </c>
      <c r="W213" s="230"/>
      <c r="X213" s="230" t="s">
        <v>450</v>
      </c>
      <c r="Y213" s="211"/>
      <c r="Z213" s="211"/>
      <c r="AA213" s="211"/>
      <c r="AB213" s="211"/>
      <c r="AC213" s="211"/>
      <c r="AD213" s="211"/>
      <c r="AE213" s="211"/>
      <c r="AF213" s="211"/>
      <c r="AG213" s="211" t="s">
        <v>451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x14ac:dyDescent="0.2">
      <c r="A214" s="3"/>
      <c r="B214" s="4"/>
      <c r="C214" s="261"/>
      <c r="D214" s="6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AE214">
        <v>15</v>
      </c>
      <c r="AF214">
        <v>21</v>
      </c>
      <c r="AG214" t="s">
        <v>137</v>
      </c>
    </row>
    <row r="215" spans="1:60" x14ac:dyDescent="0.2">
      <c r="A215" s="214"/>
      <c r="B215" s="215" t="s">
        <v>31</v>
      </c>
      <c r="C215" s="262"/>
      <c r="D215" s="216"/>
      <c r="E215" s="217"/>
      <c r="F215" s="217"/>
      <c r="G215" s="255">
        <f>G8+G20+G24+G27+G51+G60+G62+G65+G71+G109+G111+G114+G116+G133+G149+G162+G174+G189+G191+G201+G210</f>
        <v>0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AE215">
        <f>SUMIF(L7:L213,AE214,G7:G213)</f>
        <v>0</v>
      </c>
      <c r="AF215">
        <f>SUMIF(L7:L213,AF214,G7:G213)</f>
        <v>0</v>
      </c>
      <c r="AG215" t="s">
        <v>454</v>
      </c>
    </row>
    <row r="216" spans="1:60" x14ac:dyDescent="0.2">
      <c r="A216" s="3"/>
      <c r="B216" s="4"/>
      <c r="C216" s="261"/>
      <c r="D216" s="6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60" x14ac:dyDescent="0.2">
      <c r="A217" s="3"/>
      <c r="B217" s="4"/>
      <c r="C217" s="261"/>
      <c r="D217" s="6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60" x14ac:dyDescent="0.2">
      <c r="A218" s="218" t="s">
        <v>455</v>
      </c>
      <c r="B218" s="218"/>
      <c r="C218" s="263"/>
      <c r="D218" s="6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60" x14ac:dyDescent="0.2">
      <c r="A219" s="219"/>
      <c r="B219" s="220"/>
      <c r="C219" s="264"/>
      <c r="D219" s="220"/>
      <c r="E219" s="220"/>
      <c r="F219" s="220"/>
      <c r="G219" s="221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AG219" t="s">
        <v>456</v>
      </c>
    </row>
    <row r="220" spans="1:60" x14ac:dyDescent="0.2">
      <c r="A220" s="222"/>
      <c r="B220" s="223"/>
      <c r="C220" s="265"/>
      <c r="D220" s="223"/>
      <c r="E220" s="223"/>
      <c r="F220" s="223"/>
      <c r="G220" s="224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60" x14ac:dyDescent="0.2">
      <c r="A221" s="222"/>
      <c r="B221" s="223"/>
      <c r="C221" s="265"/>
      <c r="D221" s="223"/>
      <c r="E221" s="223"/>
      <c r="F221" s="223"/>
      <c r="G221" s="224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60" x14ac:dyDescent="0.2">
      <c r="A222" s="222"/>
      <c r="B222" s="223"/>
      <c r="C222" s="265"/>
      <c r="D222" s="223"/>
      <c r="E222" s="223"/>
      <c r="F222" s="223"/>
      <c r="G222" s="224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60" x14ac:dyDescent="0.2">
      <c r="A223" s="225"/>
      <c r="B223" s="226"/>
      <c r="C223" s="266"/>
      <c r="D223" s="226"/>
      <c r="E223" s="226"/>
      <c r="F223" s="226"/>
      <c r="G223" s="227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60" x14ac:dyDescent="0.2">
      <c r="A224" s="3"/>
      <c r="B224" s="4"/>
      <c r="C224" s="261"/>
      <c r="D224" s="6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3:33" x14ac:dyDescent="0.2">
      <c r="C225" s="267"/>
      <c r="D225" s="10"/>
      <c r="AG225" t="s">
        <v>457</v>
      </c>
    </row>
    <row r="226" spans="3:33" x14ac:dyDescent="0.2">
      <c r="D226" s="10"/>
    </row>
    <row r="227" spans="3:33" x14ac:dyDescent="0.2">
      <c r="D227" s="10"/>
    </row>
    <row r="228" spans="3:33" x14ac:dyDescent="0.2">
      <c r="D228" s="10"/>
    </row>
    <row r="229" spans="3:33" x14ac:dyDescent="0.2">
      <c r="D229" s="10"/>
    </row>
    <row r="230" spans="3:33" x14ac:dyDescent="0.2">
      <c r="D230" s="10"/>
    </row>
    <row r="231" spans="3:33" x14ac:dyDescent="0.2">
      <c r="D231" s="10"/>
    </row>
    <row r="232" spans="3:33" x14ac:dyDescent="0.2">
      <c r="D232" s="10"/>
    </row>
    <row r="233" spans="3:33" x14ac:dyDescent="0.2">
      <c r="D233" s="10"/>
    </row>
    <row r="234" spans="3:33" x14ac:dyDescent="0.2">
      <c r="D234" s="10"/>
    </row>
    <row r="235" spans="3:33" x14ac:dyDescent="0.2">
      <c r="D235" s="10"/>
    </row>
    <row r="236" spans="3:33" x14ac:dyDescent="0.2">
      <c r="D236" s="10"/>
    </row>
    <row r="237" spans="3:33" x14ac:dyDescent="0.2">
      <c r="D237" s="10"/>
    </row>
    <row r="238" spans="3:33" x14ac:dyDescent="0.2">
      <c r="D238" s="10"/>
    </row>
    <row r="239" spans="3:33" x14ac:dyDescent="0.2">
      <c r="D239" s="10"/>
    </row>
    <row r="240" spans="3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0">
    <mergeCell ref="A1:G1"/>
    <mergeCell ref="C2:G2"/>
    <mergeCell ref="C3:G3"/>
    <mergeCell ref="C4:G4"/>
    <mergeCell ref="A218:C218"/>
    <mergeCell ref="A219:G223"/>
    <mergeCell ref="C18:G18"/>
    <mergeCell ref="C29:G29"/>
    <mergeCell ref="C108:G108"/>
    <mergeCell ref="C122:G12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125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126</v>
      </c>
    </row>
    <row r="3" spans="1:60" ht="24.95" customHeight="1" x14ac:dyDescent="0.2">
      <c r="A3" s="197" t="s">
        <v>9</v>
      </c>
      <c r="B3" s="49" t="s">
        <v>57</v>
      </c>
      <c r="C3" s="200" t="s">
        <v>44</v>
      </c>
      <c r="D3" s="198"/>
      <c r="E3" s="198"/>
      <c r="F3" s="198"/>
      <c r="G3" s="199"/>
      <c r="AC3" s="176" t="s">
        <v>126</v>
      </c>
      <c r="AG3" t="s">
        <v>127</v>
      </c>
    </row>
    <row r="4" spans="1:60" ht="24.95" customHeight="1" x14ac:dyDescent="0.2">
      <c r="A4" s="201" t="s">
        <v>10</v>
      </c>
      <c r="B4" s="202" t="s">
        <v>59</v>
      </c>
      <c r="C4" s="203" t="s">
        <v>60</v>
      </c>
      <c r="D4" s="204"/>
      <c r="E4" s="204"/>
      <c r="F4" s="204"/>
      <c r="G4" s="205"/>
      <c r="AG4" t="s">
        <v>128</v>
      </c>
    </row>
    <row r="5" spans="1:60" x14ac:dyDescent="0.2">
      <c r="D5" s="10"/>
    </row>
    <row r="6" spans="1:60" ht="38.25" x14ac:dyDescent="0.2">
      <c r="A6" s="207" t="s">
        <v>129</v>
      </c>
      <c r="B6" s="209" t="s">
        <v>130</v>
      </c>
      <c r="C6" s="209" t="s">
        <v>131</v>
      </c>
      <c r="D6" s="208" t="s">
        <v>132</v>
      </c>
      <c r="E6" s="207" t="s">
        <v>133</v>
      </c>
      <c r="F6" s="206" t="s">
        <v>134</v>
      </c>
      <c r="G6" s="207" t="s">
        <v>31</v>
      </c>
      <c r="H6" s="210" t="s">
        <v>32</v>
      </c>
      <c r="I6" s="210" t="s">
        <v>135</v>
      </c>
      <c r="J6" s="210" t="s">
        <v>33</v>
      </c>
      <c r="K6" s="210" t="s">
        <v>136</v>
      </c>
      <c r="L6" s="210" t="s">
        <v>137</v>
      </c>
      <c r="M6" s="210" t="s">
        <v>138</v>
      </c>
      <c r="N6" s="210" t="s">
        <v>139</v>
      </c>
      <c r="O6" s="210" t="s">
        <v>140</v>
      </c>
      <c r="P6" s="210" t="s">
        <v>141</v>
      </c>
      <c r="Q6" s="210" t="s">
        <v>142</v>
      </c>
      <c r="R6" s="210" t="s">
        <v>143</v>
      </c>
      <c r="S6" s="210" t="s">
        <v>144</v>
      </c>
      <c r="T6" s="210" t="s">
        <v>145</v>
      </c>
      <c r="U6" s="210" t="s">
        <v>146</v>
      </c>
      <c r="V6" s="210" t="s">
        <v>147</v>
      </c>
      <c r="W6" s="210" t="s">
        <v>148</v>
      </c>
      <c r="X6" s="210" t="s">
        <v>149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150</v>
      </c>
      <c r="B8" s="236" t="s">
        <v>67</v>
      </c>
      <c r="C8" s="256" t="s">
        <v>68</v>
      </c>
      <c r="D8" s="237"/>
      <c r="E8" s="238"/>
      <c r="F8" s="239"/>
      <c r="G8" s="240">
        <f>SUMIF(AG9:AG34,"&lt;&gt;NOR",G9:G34)</f>
        <v>0</v>
      </c>
      <c r="H8" s="234"/>
      <c r="I8" s="234">
        <f>SUM(I9:I34)</f>
        <v>0</v>
      </c>
      <c r="J8" s="234"/>
      <c r="K8" s="234">
        <f>SUM(K9:K34)</f>
        <v>0</v>
      </c>
      <c r="L8" s="234"/>
      <c r="M8" s="234">
        <f>SUM(M9:M34)</f>
        <v>0</v>
      </c>
      <c r="N8" s="234"/>
      <c r="O8" s="234">
        <f>SUM(O9:O34)</f>
        <v>0</v>
      </c>
      <c r="P8" s="234"/>
      <c r="Q8" s="234">
        <f>SUM(Q9:Q34)</f>
        <v>0</v>
      </c>
      <c r="R8" s="234"/>
      <c r="S8" s="234"/>
      <c r="T8" s="234"/>
      <c r="U8" s="234"/>
      <c r="V8" s="234">
        <f>SUM(V9:V34)</f>
        <v>0</v>
      </c>
      <c r="W8" s="234"/>
      <c r="X8" s="234"/>
      <c r="AG8" t="s">
        <v>151</v>
      </c>
    </row>
    <row r="9" spans="1:60" ht="22.5" outlineLevel="1" x14ac:dyDescent="0.2">
      <c r="A9" s="248">
        <v>1</v>
      </c>
      <c r="B9" s="249" t="s">
        <v>458</v>
      </c>
      <c r="C9" s="260" t="s">
        <v>459</v>
      </c>
      <c r="D9" s="250" t="s">
        <v>239</v>
      </c>
      <c r="E9" s="251">
        <v>1</v>
      </c>
      <c r="F9" s="252"/>
      <c r="G9" s="253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179</v>
      </c>
      <c r="T9" s="230" t="s">
        <v>180</v>
      </c>
      <c r="U9" s="230">
        <v>0</v>
      </c>
      <c r="V9" s="230">
        <f>ROUND(E9*U9,2)</f>
        <v>0</v>
      </c>
      <c r="W9" s="230"/>
      <c r="X9" s="230" t="s">
        <v>157</v>
      </c>
      <c r="Y9" s="211"/>
      <c r="Z9" s="211"/>
      <c r="AA9" s="211"/>
      <c r="AB9" s="211"/>
      <c r="AC9" s="211"/>
      <c r="AD9" s="211"/>
      <c r="AE9" s="211"/>
      <c r="AF9" s="211"/>
      <c r="AG9" s="211" t="s">
        <v>233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41">
        <v>2</v>
      </c>
      <c r="B10" s="242" t="s">
        <v>460</v>
      </c>
      <c r="C10" s="257" t="s">
        <v>461</v>
      </c>
      <c r="D10" s="243" t="s">
        <v>462</v>
      </c>
      <c r="E10" s="244">
        <v>1</v>
      </c>
      <c r="F10" s="245"/>
      <c r="G10" s="246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0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179</v>
      </c>
      <c r="T10" s="230" t="s">
        <v>180</v>
      </c>
      <c r="U10" s="230">
        <v>0</v>
      </c>
      <c r="V10" s="230">
        <f>ROUND(E10*U10,2)</f>
        <v>0</v>
      </c>
      <c r="W10" s="230"/>
      <c r="X10" s="230" t="s">
        <v>157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158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/>
      <c r="B11" s="229"/>
      <c r="C11" s="259" t="s">
        <v>463</v>
      </c>
      <c r="D11" s="247"/>
      <c r="E11" s="247"/>
      <c r="F11" s="247"/>
      <c r="G11" s="247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30"/>
      <c r="Y11" s="211"/>
      <c r="Z11" s="211"/>
      <c r="AA11" s="211"/>
      <c r="AB11" s="211"/>
      <c r="AC11" s="211"/>
      <c r="AD11" s="211"/>
      <c r="AE11" s="211"/>
      <c r="AF11" s="211"/>
      <c r="AG11" s="211" t="s">
        <v>175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8">
        <v>3</v>
      </c>
      <c r="B12" s="249" t="s">
        <v>464</v>
      </c>
      <c r="C12" s="260" t="s">
        <v>465</v>
      </c>
      <c r="D12" s="250" t="s">
        <v>462</v>
      </c>
      <c r="E12" s="251">
        <v>1</v>
      </c>
      <c r="F12" s="252"/>
      <c r="G12" s="253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179</v>
      </c>
      <c r="T12" s="230" t="s">
        <v>180</v>
      </c>
      <c r="U12" s="230">
        <v>0</v>
      </c>
      <c r="V12" s="230">
        <f>ROUND(E12*U12,2)</f>
        <v>0</v>
      </c>
      <c r="W12" s="230"/>
      <c r="X12" s="230" t="s">
        <v>157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158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48">
        <v>4</v>
      </c>
      <c r="B13" s="249" t="s">
        <v>466</v>
      </c>
      <c r="C13" s="260" t="s">
        <v>467</v>
      </c>
      <c r="D13" s="250" t="s">
        <v>239</v>
      </c>
      <c r="E13" s="251">
        <v>1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179</v>
      </c>
      <c r="T13" s="230" t="s">
        <v>180</v>
      </c>
      <c r="U13" s="230">
        <v>0</v>
      </c>
      <c r="V13" s="230">
        <f>ROUND(E13*U13,2)</f>
        <v>0</v>
      </c>
      <c r="W13" s="230"/>
      <c r="X13" s="230" t="s">
        <v>157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158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8">
        <v>5</v>
      </c>
      <c r="B14" s="249" t="s">
        <v>468</v>
      </c>
      <c r="C14" s="260" t="s">
        <v>469</v>
      </c>
      <c r="D14" s="250" t="s">
        <v>239</v>
      </c>
      <c r="E14" s="251">
        <v>1</v>
      </c>
      <c r="F14" s="252"/>
      <c r="G14" s="253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179</v>
      </c>
      <c r="T14" s="230" t="s">
        <v>180</v>
      </c>
      <c r="U14" s="230">
        <v>0</v>
      </c>
      <c r="V14" s="230">
        <f>ROUND(E14*U14,2)</f>
        <v>0</v>
      </c>
      <c r="W14" s="230"/>
      <c r="X14" s="230" t="s">
        <v>157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158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1">
        <v>6</v>
      </c>
      <c r="B15" s="242" t="s">
        <v>470</v>
      </c>
      <c r="C15" s="257" t="s">
        <v>471</v>
      </c>
      <c r="D15" s="243" t="s">
        <v>462</v>
      </c>
      <c r="E15" s="244">
        <v>1</v>
      </c>
      <c r="F15" s="245"/>
      <c r="G15" s="246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179</v>
      </c>
      <c r="T15" s="230" t="s">
        <v>180</v>
      </c>
      <c r="U15" s="230">
        <v>0</v>
      </c>
      <c r="V15" s="230">
        <f>ROUND(E15*U15,2)</f>
        <v>0</v>
      </c>
      <c r="W15" s="230"/>
      <c r="X15" s="230" t="s">
        <v>157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158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59" t="s">
        <v>463</v>
      </c>
      <c r="D16" s="247"/>
      <c r="E16" s="247"/>
      <c r="F16" s="247"/>
      <c r="G16" s="247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30"/>
      <c r="Y16" s="211"/>
      <c r="Z16" s="211"/>
      <c r="AA16" s="211"/>
      <c r="AB16" s="211"/>
      <c r="AC16" s="211"/>
      <c r="AD16" s="211"/>
      <c r="AE16" s="211"/>
      <c r="AF16" s="211"/>
      <c r="AG16" s="211" t="s">
        <v>175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1">
        <v>7</v>
      </c>
      <c r="B17" s="242" t="s">
        <v>472</v>
      </c>
      <c r="C17" s="257" t="s">
        <v>473</v>
      </c>
      <c r="D17" s="243" t="s">
        <v>462</v>
      </c>
      <c r="E17" s="244">
        <v>8</v>
      </c>
      <c r="F17" s="245"/>
      <c r="G17" s="246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179</v>
      </c>
      <c r="T17" s="230" t="s">
        <v>180</v>
      </c>
      <c r="U17" s="230">
        <v>0</v>
      </c>
      <c r="V17" s="230">
        <f>ROUND(E17*U17,2)</f>
        <v>0</v>
      </c>
      <c r="W17" s="230"/>
      <c r="X17" s="230" t="s">
        <v>157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158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59" t="s">
        <v>463</v>
      </c>
      <c r="D18" s="247"/>
      <c r="E18" s="247"/>
      <c r="F18" s="247"/>
      <c r="G18" s="247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11"/>
      <c r="Z18" s="211"/>
      <c r="AA18" s="211"/>
      <c r="AB18" s="211"/>
      <c r="AC18" s="211"/>
      <c r="AD18" s="211"/>
      <c r="AE18" s="211"/>
      <c r="AF18" s="211"/>
      <c r="AG18" s="211" t="s">
        <v>175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1">
        <v>8</v>
      </c>
      <c r="B19" s="242" t="s">
        <v>474</v>
      </c>
      <c r="C19" s="257" t="s">
        <v>475</v>
      </c>
      <c r="D19" s="243" t="s">
        <v>462</v>
      </c>
      <c r="E19" s="244">
        <v>2</v>
      </c>
      <c r="F19" s="245"/>
      <c r="G19" s="246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179</v>
      </c>
      <c r="T19" s="230" t="s">
        <v>180</v>
      </c>
      <c r="U19" s="230">
        <v>0</v>
      </c>
      <c r="V19" s="230">
        <f>ROUND(E19*U19,2)</f>
        <v>0</v>
      </c>
      <c r="W19" s="230"/>
      <c r="X19" s="230" t="s">
        <v>157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158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59" t="s">
        <v>463</v>
      </c>
      <c r="D20" s="247"/>
      <c r="E20" s="247"/>
      <c r="F20" s="247"/>
      <c r="G20" s="247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11"/>
      <c r="Z20" s="211"/>
      <c r="AA20" s="211"/>
      <c r="AB20" s="211"/>
      <c r="AC20" s="211"/>
      <c r="AD20" s="211"/>
      <c r="AE20" s="211"/>
      <c r="AF20" s="211"/>
      <c r="AG20" s="211" t="s">
        <v>175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1">
        <v>9</v>
      </c>
      <c r="B21" s="242" t="s">
        <v>476</v>
      </c>
      <c r="C21" s="257" t="s">
        <v>477</v>
      </c>
      <c r="D21" s="243" t="s">
        <v>462</v>
      </c>
      <c r="E21" s="244">
        <v>1</v>
      </c>
      <c r="F21" s="245"/>
      <c r="G21" s="246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179</v>
      </c>
      <c r="T21" s="230" t="s">
        <v>180</v>
      </c>
      <c r="U21" s="230">
        <v>0</v>
      </c>
      <c r="V21" s="230">
        <f>ROUND(E21*U21,2)</f>
        <v>0</v>
      </c>
      <c r="W21" s="230"/>
      <c r="X21" s="230" t="s">
        <v>157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158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59" t="s">
        <v>463</v>
      </c>
      <c r="D22" s="247"/>
      <c r="E22" s="247"/>
      <c r="F22" s="247"/>
      <c r="G22" s="247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11"/>
      <c r="Z22" s="211"/>
      <c r="AA22" s="211"/>
      <c r="AB22" s="211"/>
      <c r="AC22" s="211"/>
      <c r="AD22" s="211"/>
      <c r="AE22" s="211"/>
      <c r="AF22" s="211"/>
      <c r="AG22" s="211" t="s">
        <v>175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1">
        <v>10</v>
      </c>
      <c r="B23" s="242" t="s">
        <v>478</v>
      </c>
      <c r="C23" s="257" t="s">
        <v>479</v>
      </c>
      <c r="D23" s="243" t="s">
        <v>462</v>
      </c>
      <c r="E23" s="244">
        <v>1</v>
      </c>
      <c r="F23" s="245"/>
      <c r="G23" s="246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179</v>
      </c>
      <c r="T23" s="230" t="s">
        <v>180</v>
      </c>
      <c r="U23" s="230">
        <v>0</v>
      </c>
      <c r="V23" s="230">
        <f>ROUND(E23*U23,2)</f>
        <v>0</v>
      </c>
      <c r="W23" s="230"/>
      <c r="X23" s="230" t="s">
        <v>157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158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59" t="s">
        <v>463</v>
      </c>
      <c r="D24" s="247"/>
      <c r="E24" s="247"/>
      <c r="F24" s="247"/>
      <c r="G24" s="247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11"/>
      <c r="Z24" s="211"/>
      <c r="AA24" s="211"/>
      <c r="AB24" s="211"/>
      <c r="AC24" s="211"/>
      <c r="AD24" s="211"/>
      <c r="AE24" s="211"/>
      <c r="AF24" s="211"/>
      <c r="AG24" s="211" t="s">
        <v>175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33.75" outlineLevel="1" x14ac:dyDescent="0.2">
      <c r="A25" s="241">
        <v>11</v>
      </c>
      <c r="B25" s="242" t="s">
        <v>480</v>
      </c>
      <c r="C25" s="257" t="s">
        <v>481</v>
      </c>
      <c r="D25" s="243" t="s">
        <v>462</v>
      </c>
      <c r="E25" s="244">
        <v>1</v>
      </c>
      <c r="F25" s="245"/>
      <c r="G25" s="246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179</v>
      </c>
      <c r="T25" s="230" t="s">
        <v>180</v>
      </c>
      <c r="U25" s="230">
        <v>0</v>
      </c>
      <c r="V25" s="230">
        <f>ROUND(E25*U25,2)</f>
        <v>0</v>
      </c>
      <c r="W25" s="230"/>
      <c r="X25" s="230" t="s">
        <v>157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158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9" t="s">
        <v>463</v>
      </c>
      <c r="D26" s="247"/>
      <c r="E26" s="247"/>
      <c r="F26" s="247"/>
      <c r="G26" s="247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11"/>
      <c r="Z26" s="211"/>
      <c r="AA26" s="211"/>
      <c r="AB26" s="211"/>
      <c r="AC26" s="211"/>
      <c r="AD26" s="211"/>
      <c r="AE26" s="211"/>
      <c r="AF26" s="211"/>
      <c r="AG26" s="211" t="s">
        <v>175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48">
        <v>12</v>
      </c>
      <c r="B27" s="249" t="s">
        <v>482</v>
      </c>
      <c r="C27" s="260" t="s">
        <v>483</v>
      </c>
      <c r="D27" s="250" t="s">
        <v>462</v>
      </c>
      <c r="E27" s="251">
        <v>2</v>
      </c>
      <c r="F27" s="252"/>
      <c r="G27" s="253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179</v>
      </c>
      <c r="T27" s="230" t="s">
        <v>180</v>
      </c>
      <c r="U27" s="230">
        <v>0</v>
      </c>
      <c r="V27" s="230">
        <f>ROUND(E27*U27,2)</f>
        <v>0</v>
      </c>
      <c r="W27" s="230"/>
      <c r="X27" s="230" t="s">
        <v>157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158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1">
        <v>13</v>
      </c>
      <c r="B28" s="242" t="s">
        <v>484</v>
      </c>
      <c r="C28" s="257" t="s">
        <v>485</v>
      </c>
      <c r="D28" s="243" t="s">
        <v>462</v>
      </c>
      <c r="E28" s="244">
        <v>1</v>
      </c>
      <c r="F28" s="245"/>
      <c r="G28" s="246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179</v>
      </c>
      <c r="T28" s="230" t="s">
        <v>180</v>
      </c>
      <c r="U28" s="230">
        <v>0</v>
      </c>
      <c r="V28" s="230">
        <f>ROUND(E28*U28,2)</f>
        <v>0</v>
      </c>
      <c r="W28" s="230"/>
      <c r="X28" s="230" t="s">
        <v>157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158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59" t="s">
        <v>463</v>
      </c>
      <c r="D29" s="247"/>
      <c r="E29" s="247"/>
      <c r="F29" s="247"/>
      <c r="G29" s="247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11"/>
      <c r="Z29" s="211"/>
      <c r="AA29" s="211"/>
      <c r="AB29" s="211"/>
      <c r="AC29" s="211"/>
      <c r="AD29" s="211"/>
      <c r="AE29" s="211"/>
      <c r="AF29" s="211"/>
      <c r="AG29" s="211" t="s">
        <v>175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1">
        <v>14</v>
      </c>
      <c r="B30" s="242" t="s">
        <v>486</v>
      </c>
      <c r="C30" s="257" t="s">
        <v>487</v>
      </c>
      <c r="D30" s="243" t="s">
        <v>462</v>
      </c>
      <c r="E30" s="244">
        <v>3</v>
      </c>
      <c r="F30" s="245"/>
      <c r="G30" s="246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179</v>
      </c>
      <c r="T30" s="230" t="s">
        <v>180</v>
      </c>
      <c r="U30" s="230">
        <v>0</v>
      </c>
      <c r="V30" s="230">
        <f>ROUND(E30*U30,2)</f>
        <v>0</v>
      </c>
      <c r="W30" s="230"/>
      <c r="X30" s="230" t="s">
        <v>157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158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28"/>
      <c r="B31" s="229"/>
      <c r="C31" s="259" t="s">
        <v>463</v>
      </c>
      <c r="D31" s="247"/>
      <c r="E31" s="247"/>
      <c r="F31" s="247"/>
      <c r="G31" s="247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11"/>
      <c r="Z31" s="211"/>
      <c r="AA31" s="211"/>
      <c r="AB31" s="211"/>
      <c r="AC31" s="211"/>
      <c r="AD31" s="211"/>
      <c r="AE31" s="211"/>
      <c r="AF31" s="211"/>
      <c r="AG31" s="211" t="s">
        <v>175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1">
        <v>15</v>
      </c>
      <c r="B32" s="242" t="s">
        <v>488</v>
      </c>
      <c r="C32" s="257" t="s">
        <v>489</v>
      </c>
      <c r="D32" s="243" t="s">
        <v>239</v>
      </c>
      <c r="E32" s="244">
        <v>1</v>
      </c>
      <c r="F32" s="245"/>
      <c r="G32" s="246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179</v>
      </c>
      <c r="T32" s="230" t="s">
        <v>180</v>
      </c>
      <c r="U32" s="230">
        <v>0</v>
      </c>
      <c r="V32" s="230">
        <f>ROUND(E32*U32,2)</f>
        <v>0</v>
      </c>
      <c r="W32" s="230"/>
      <c r="X32" s="230" t="s">
        <v>157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158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59" t="s">
        <v>463</v>
      </c>
      <c r="D33" s="247"/>
      <c r="E33" s="247"/>
      <c r="F33" s="247"/>
      <c r="G33" s="247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1"/>
      <c r="Z33" s="211"/>
      <c r="AA33" s="211"/>
      <c r="AB33" s="211"/>
      <c r="AC33" s="211"/>
      <c r="AD33" s="211"/>
      <c r="AE33" s="211"/>
      <c r="AF33" s="211"/>
      <c r="AG33" s="211" t="s">
        <v>175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8">
        <v>16</v>
      </c>
      <c r="B34" s="249" t="s">
        <v>490</v>
      </c>
      <c r="C34" s="260" t="s">
        <v>491</v>
      </c>
      <c r="D34" s="250" t="s">
        <v>239</v>
      </c>
      <c r="E34" s="251">
        <v>1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179</v>
      </c>
      <c r="T34" s="230" t="s">
        <v>180</v>
      </c>
      <c r="U34" s="230">
        <v>0</v>
      </c>
      <c r="V34" s="230">
        <f>ROUND(E34*U34,2)</f>
        <v>0</v>
      </c>
      <c r="W34" s="230"/>
      <c r="X34" s="230" t="s">
        <v>157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158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x14ac:dyDescent="0.2">
      <c r="A35" s="235" t="s">
        <v>150</v>
      </c>
      <c r="B35" s="236" t="s">
        <v>69</v>
      </c>
      <c r="C35" s="256" t="s">
        <v>70</v>
      </c>
      <c r="D35" s="237"/>
      <c r="E35" s="238"/>
      <c r="F35" s="239"/>
      <c r="G35" s="240">
        <f>SUMIF(AG36:AG41,"&lt;&gt;NOR",G36:G41)</f>
        <v>0</v>
      </c>
      <c r="H35" s="234"/>
      <c r="I35" s="234">
        <f>SUM(I36:I41)</f>
        <v>0</v>
      </c>
      <c r="J35" s="234"/>
      <c r="K35" s="234">
        <f>SUM(K36:K41)</f>
        <v>0</v>
      </c>
      <c r="L35" s="234"/>
      <c r="M35" s="234">
        <f>SUM(M36:M41)</f>
        <v>0</v>
      </c>
      <c r="N35" s="234"/>
      <c r="O35" s="234">
        <f>SUM(O36:O41)</f>
        <v>0</v>
      </c>
      <c r="P35" s="234"/>
      <c r="Q35" s="234">
        <f>SUM(Q36:Q41)</f>
        <v>0</v>
      </c>
      <c r="R35" s="234"/>
      <c r="S35" s="234"/>
      <c r="T35" s="234"/>
      <c r="U35" s="234"/>
      <c r="V35" s="234">
        <f>SUM(V36:V41)</f>
        <v>0</v>
      </c>
      <c r="W35" s="234"/>
      <c r="X35" s="234"/>
      <c r="AG35" t="s">
        <v>151</v>
      </c>
    </row>
    <row r="36" spans="1:60" outlineLevel="1" x14ac:dyDescent="0.2">
      <c r="A36" s="248">
        <v>17</v>
      </c>
      <c r="B36" s="249" t="s">
        <v>492</v>
      </c>
      <c r="C36" s="260" t="s">
        <v>493</v>
      </c>
      <c r="D36" s="250" t="s">
        <v>462</v>
      </c>
      <c r="E36" s="251">
        <v>1</v>
      </c>
      <c r="F36" s="252"/>
      <c r="G36" s="253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 t="s">
        <v>179</v>
      </c>
      <c r="T36" s="230" t="s">
        <v>180</v>
      </c>
      <c r="U36" s="230">
        <v>0</v>
      </c>
      <c r="V36" s="230">
        <f>ROUND(E36*U36,2)</f>
        <v>0</v>
      </c>
      <c r="W36" s="230"/>
      <c r="X36" s="230" t="s">
        <v>225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446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8">
        <v>18</v>
      </c>
      <c r="B37" s="249" t="s">
        <v>494</v>
      </c>
      <c r="C37" s="260" t="s">
        <v>495</v>
      </c>
      <c r="D37" s="250" t="s">
        <v>462</v>
      </c>
      <c r="E37" s="251">
        <v>1</v>
      </c>
      <c r="F37" s="252"/>
      <c r="G37" s="253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179</v>
      </c>
      <c r="T37" s="230" t="s">
        <v>180</v>
      </c>
      <c r="U37" s="230">
        <v>0</v>
      </c>
      <c r="V37" s="230">
        <f>ROUND(E37*U37,2)</f>
        <v>0</v>
      </c>
      <c r="W37" s="230"/>
      <c r="X37" s="230" t="s">
        <v>225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446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8">
        <v>19</v>
      </c>
      <c r="B38" s="249" t="s">
        <v>496</v>
      </c>
      <c r="C38" s="260" t="s">
        <v>497</v>
      </c>
      <c r="D38" s="250" t="s">
        <v>462</v>
      </c>
      <c r="E38" s="251">
        <v>1</v>
      </c>
      <c r="F38" s="252"/>
      <c r="G38" s="253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179</v>
      </c>
      <c r="T38" s="230" t="s">
        <v>180</v>
      </c>
      <c r="U38" s="230">
        <v>0</v>
      </c>
      <c r="V38" s="230">
        <f>ROUND(E38*U38,2)</f>
        <v>0</v>
      </c>
      <c r="W38" s="230"/>
      <c r="X38" s="230" t="s">
        <v>225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446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48">
        <v>20</v>
      </c>
      <c r="B39" s="249" t="s">
        <v>498</v>
      </c>
      <c r="C39" s="260" t="s">
        <v>499</v>
      </c>
      <c r="D39" s="250" t="s">
        <v>230</v>
      </c>
      <c r="E39" s="251">
        <v>9</v>
      </c>
      <c r="F39" s="252"/>
      <c r="G39" s="253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179</v>
      </c>
      <c r="T39" s="230" t="s">
        <v>180</v>
      </c>
      <c r="U39" s="230">
        <v>0</v>
      </c>
      <c r="V39" s="230">
        <f>ROUND(E39*U39,2)</f>
        <v>0</v>
      </c>
      <c r="W39" s="230"/>
      <c r="X39" s="230" t="s">
        <v>225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226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8">
        <v>21</v>
      </c>
      <c r="B40" s="249" t="s">
        <v>500</v>
      </c>
      <c r="C40" s="260" t="s">
        <v>501</v>
      </c>
      <c r="D40" s="250" t="s">
        <v>230</v>
      </c>
      <c r="E40" s="251">
        <v>9</v>
      </c>
      <c r="F40" s="252"/>
      <c r="G40" s="253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179</v>
      </c>
      <c r="T40" s="230" t="s">
        <v>180</v>
      </c>
      <c r="U40" s="230">
        <v>0</v>
      </c>
      <c r="V40" s="230">
        <f>ROUND(E40*U40,2)</f>
        <v>0</v>
      </c>
      <c r="W40" s="230"/>
      <c r="X40" s="230" t="s">
        <v>225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226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48">
        <v>22</v>
      </c>
      <c r="B41" s="249" t="s">
        <v>502</v>
      </c>
      <c r="C41" s="260" t="s">
        <v>503</v>
      </c>
      <c r="D41" s="250" t="s">
        <v>230</v>
      </c>
      <c r="E41" s="251">
        <v>9</v>
      </c>
      <c r="F41" s="252"/>
      <c r="G41" s="253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179</v>
      </c>
      <c r="T41" s="230" t="s">
        <v>180</v>
      </c>
      <c r="U41" s="230">
        <v>0</v>
      </c>
      <c r="V41" s="230">
        <f>ROUND(E41*U41,2)</f>
        <v>0</v>
      </c>
      <c r="W41" s="230"/>
      <c r="X41" s="230" t="s">
        <v>157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158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x14ac:dyDescent="0.2">
      <c r="A42" s="235" t="s">
        <v>150</v>
      </c>
      <c r="B42" s="236" t="s">
        <v>71</v>
      </c>
      <c r="C42" s="256" t="s">
        <v>72</v>
      </c>
      <c r="D42" s="237"/>
      <c r="E42" s="238"/>
      <c r="F42" s="239"/>
      <c r="G42" s="240">
        <f>SUMIF(AG43:AG50,"&lt;&gt;NOR",G43:G50)</f>
        <v>0</v>
      </c>
      <c r="H42" s="234"/>
      <c r="I42" s="234">
        <f>SUM(I43:I50)</f>
        <v>0</v>
      </c>
      <c r="J42" s="234"/>
      <c r="K42" s="234">
        <f>SUM(K43:K50)</f>
        <v>0</v>
      </c>
      <c r="L42" s="234"/>
      <c r="M42" s="234">
        <f>SUM(M43:M50)</f>
        <v>0</v>
      </c>
      <c r="N42" s="234"/>
      <c r="O42" s="234">
        <f>SUM(O43:O50)</f>
        <v>0</v>
      </c>
      <c r="P42" s="234"/>
      <c r="Q42" s="234">
        <f>SUM(Q43:Q50)</f>
        <v>0</v>
      </c>
      <c r="R42" s="234"/>
      <c r="S42" s="234"/>
      <c r="T42" s="234"/>
      <c r="U42" s="234"/>
      <c r="V42" s="234">
        <f>SUM(V43:V50)</f>
        <v>1.73</v>
      </c>
      <c r="W42" s="234"/>
      <c r="X42" s="234"/>
      <c r="AG42" t="s">
        <v>151</v>
      </c>
    </row>
    <row r="43" spans="1:60" outlineLevel="1" x14ac:dyDescent="0.2">
      <c r="A43" s="248">
        <v>23</v>
      </c>
      <c r="B43" s="249" t="s">
        <v>504</v>
      </c>
      <c r="C43" s="260" t="s">
        <v>505</v>
      </c>
      <c r="D43" s="250" t="s">
        <v>173</v>
      </c>
      <c r="E43" s="251">
        <v>25</v>
      </c>
      <c r="F43" s="252"/>
      <c r="G43" s="253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179</v>
      </c>
      <c r="T43" s="230" t="s">
        <v>180</v>
      </c>
      <c r="U43" s="230">
        <v>0</v>
      </c>
      <c r="V43" s="230">
        <f>ROUND(E43*U43,2)</f>
        <v>0</v>
      </c>
      <c r="W43" s="230"/>
      <c r="X43" s="230" t="s">
        <v>157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158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8">
        <v>24</v>
      </c>
      <c r="B44" s="249" t="s">
        <v>506</v>
      </c>
      <c r="C44" s="260" t="s">
        <v>507</v>
      </c>
      <c r="D44" s="250" t="s">
        <v>173</v>
      </c>
      <c r="E44" s="251">
        <v>150</v>
      </c>
      <c r="F44" s="252"/>
      <c r="G44" s="253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179</v>
      </c>
      <c r="T44" s="230" t="s">
        <v>180</v>
      </c>
      <c r="U44" s="230">
        <v>0</v>
      </c>
      <c r="V44" s="230">
        <f>ROUND(E44*U44,2)</f>
        <v>0</v>
      </c>
      <c r="W44" s="230"/>
      <c r="X44" s="230" t="s">
        <v>225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446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8">
        <v>25</v>
      </c>
      <c r="B45" s="249" t="s">
        <v>508</v>
      </c>
      <c r="C45" s="260" t="s">
        <v>509</v>
      </c>
      <c r="D45" s="250" t="s">
        <v>173</v>
      </c>
      <c r="E45" s="251">
        <v>260</v>
      </c>
      <c r="F45" s="252"/>
      <c r="G45" s="253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179</v>
      </c>
      <c r="T45" s="230" t="s">
        <v>180</v>
      </c>
      <c r="U45" s="230">
        <v>0</v>
      </c>
      <c r="V45" s="230">
        <f>ROUND(E45*U45,2)</f>
        <v>0</v>
      </c>
      <c r="W45" s="230"/>
      <c r="X45" s="230" t="s">
        <v>225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446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2.5" outlineLevel="1" x14ac:dyDescent="0.2">
      <c r="A46" s="248">
        <v>26</v>
      </c>
      <c r="B46" s="249" t="s">
        <v>510</v>
      </c>
      <c r="C46" s="260" t="s">
        <v>511</v>
      </c>
      <c r="D46" s="250" t="s">
        <v>173</v>
      </c>
      <c r="E46" s="251">
        <v>280</v>
      </c>
      <c r="F46" s="252"/>
      <c r="G46" s="253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15</v>
      </c>
      <c r="M46" s="230">
        <f>G46*(1+L46/100)</f>
        <v>0</v>
      </c>
      <c r="N46" s="230">
        <v>0</v>
      </c>
      <c r="O46" s="230">
        <f>ROUND(E46*N46,2)</f>
        <v>0</v>
      </c>
      <c r="P46" s="230">
        <v>0</v>
      </c>
      <c r="Q46" s="230">
        <f>ROUND(E46*P46,2)</f>
        <v>0</v>
      </c>
      <c r="R46" s="230"/>
      <c r="S46" s="230" t="s">
        <v>179</v>
      </c>
      <c r="T46" s="230" t="s">
        <v>180</v>
      </c>
      <c r="U46" s="230">
        <v>0</v>
      </c>
      <c r="V46" s="230">
        <f>ROUND(E46*U46,2)</f>
        <v>0</v>
      </c>
      <c r="W46" s="230"/>
      <c r="X46" s="230" t="s">
        <v>225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446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48">
        <v>27</v>
      </c>
      <c r="B47" s="249" t="s">
        <v>512</v>
      </c>
      <c r="C47" s="260" t="s">
        <v>513</v>
      </c>
      <c r="D47" s="250" t="s">
        <v>173</v>
      </c>
      <c r="E47" s="251">
        <v>25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179</v>
      </c>
      <c r="T47" s="230" t="s">
        <v>180</v>
      </c>
      <c r="U47" s="230">
        <v>0</v>
      </c>
      <c r="V47" s="230">
        <f>ROUND(E47*U47,2)</f>
        <v>0</v>
      </c>
      <c r="W47" s="230"/>
      <c r="X47" s="230" t="s">
        <v>225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446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48">
        <v>28</v>
      </c>
      <c r="B48" s="249" t="s">
        <v>514</v>
      </c>
      <c r="C48" s="260" t="s">
        <v>515</v>
      </c>
      <c r="D48" s="250" t="s">
        <v>173</v>
      </c>
      <c r="E48" s="251">
        <v>30</v>
      </c>
      <c r="F48" s="252"/>
      <c r="G48" s="253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179</v>
      </c>
      <c r="T48" s="230" t="s">
        <v>180</v>
      </c>
      <c r="U48" s="230">
        <v>5.7829999999999999E-2</v>
      </c>
      <c r="V48" s="230">
        <f>ROUND(E48*U48,2)</f>
        <v>1.73</v>
      </c>
      <c r="W48" s="230"/>
      <c r="X48" s="230" t="s">
        <v>157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158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8">
        <v>29</v>
      </c>
      <c r="B49" s="249" t="s">
        <v>516</v>
      </c>
      <c r="C49" s="260" t="s">
        <v>517</v>
      </c>
      <c r="D49" s="250" t="s">
        <v>173</v>
      </c>
      <c r="E49" s="251">
        <v>25</v>
      </c>
      <c r="F49" s="252"/>
      <c r="G49" s="253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179</v>
      </c>
      <c r="T49" s="230" t="s">
        <v>180</v>
      </c>
      <c r="U49" s="230">
        <v>0</v>
      </c>
      <c r="V49" s="230">
        <f>ROUND(E49*U49,2)</f>
        <v>0</v>
      </c>
      <c r="W49" s="230"/>
      <c r="X49" s="230" t="s">
        <v>157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158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8">
        <v>30</v>
      </c>
      <c r="B50" s="249" t="s">
        <v>518</v>
      </c>
      <c r="C50" s="260" t="s">
        <v>519</v>
      </c>
      <c r="D50" s="250" t="s">
        <v>173</v>
      </c>
      <c r="E50" s="251">
        <v>20</v>
      </c>
      <c r="F50" s="252"/>
      <c r="G50" s="253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179</v>
      </c>
      <c r="T50" s="230" t="s">
        <v>180</v>
      </c>
      <c r="U50" s="230">
        <v>0</v>
      </c>
      <c r="V50" s="230">
        <f>ROUND(E50*U50,2)</f>
        <v>0</v>
      </c>
      <c r="W50" s="230"/>
      <c r="X50" s="230" t="s">
        <v>157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158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35" t="s">
        <v>150</v>
      </c>
      <c r="B51" s="236" t="s">
        <v>73</v>
      </c>
      <c r="C51" s="256" t="s">
        <v>74</v>
      </c>
      <c r="D51" s="237"/>
      <c r="E51" s="238"/>
      <c r="F51" s="239"/>
      <c r="G51" s="240">
        <f>SUMIF(AG52:AG55,"&lt;&gt;NOR",G52:G55)</f>
        <v>0</v>
      </c>
      <c r="H51" s="234"/>
      <c r="I51" s="234">
        <f>SUM(I52:I55)</f>
        <v>0</v>
      </c>
      <c r="J51" s="234"/>
      <c r="K51" s="234">
        <f>SUM(K52:K55)</f>
        <v>0</v>
      </c>
      <c r="L51" s="234"/>
      <c r="M51" s="234">
        <f>SUM(M52:M55)</f>
        <v>0</v>
      </c>
      <c r="N51" s="234"/>
      <c r="O51" s="234">
        <f>SUM(O52:O55)</f>
        <v>0</v>
      </c>
      <c r="P51" s="234"/>
      <c r="Q51" s="234">
        <f>SUM(Q52:Q55)</f>
        <v>0</v>
      </c>
      <c r="R51" s="234"/>
      <c r="S51" s="234"/>
      <c r="T51" s="234"/>
      <c r="U51" s="234"/>
      <c r="V51" s="234">
        <f>SUM(V52:V55)</f>
        <v>0</v>
      </c>
      <c r="W51" s="234"/>
      <c r="X51" s="234"/>
      <c r="AG51" t="s">
        <v>151</v>
      </c>
    </row>
    <row r="52" spans="1:60" outlineLevel="1" x14ac:dyDescent="0.2">
      <c r="A52" s="248">
        <v>31</v>
      </c>
      <c r="B52" s="249" t="s">
        <v>520</v>
      </c>
      <c r="C52" s="260" t="s">
        <v>521</v>
      </c>
      <c r="D52" s="250" t="s">
        <v>462</v>
      </c>
      <c r="E52" s="251">
        <v>45</v>
      </c>
      <c r="F52" s="252"/>
      <c r="G52" s="253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179</v>
      </c>
      <c r="T52" s="230" t="s">
        <v>180</v>
      </c>
      <c r="U52" s="230">
        <v>0</v>
      </c>
      <c r="V52" s="230">
        <f>ROUND(E52*U52,2)</f>
        <v>0</v>
      </c>
      <c r="W52" s="230"/>
      <c r="X52" s="230" t="s">
        <v>225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446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8">
        <v>32</v>
      </c>
      <c r="B53" s="249" t="s">
        <v>522</v>
      </c>
      <c r="C53" s="260" t="s">
        <v>523</v>
      </c>
      <c r="D53" s="250" t="s">
        <v>462</v>
      </c>
      <c r="E53" s="251">
        <v>2</v>
      </c>
      <c r="F53" s="252"/>
      <c r="G53" s="253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179</v>
      </c>
      <c r="T53" s="230" t="s">
        <v>180</v>
      </c>
      <c r="U53" s="230">
        <v>0</v>
      </c>
      <c r="V53" s="230">
        <f>ROUND(E53*U53,2)</f>
        <v>0</v>
      </c>
      <c r="W53" s="230"/>
      <c r="X53" s="230" t="s">
        <v>225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446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8">
        <v>33</v>
      </c>
      <c r="B54" s="249" t="s">
        <v>524</v>
      </c>
      <c r="C54" s="260" t="s">
        <v>525</v>
      </c>
      <c r="D54" s="250" t="s">
        <v>462</v>
      </c>
      <c r="E54" s="251">
        <v>2</v>
      </c>
      <c r="F54" s="252"/>
      <c r="G54" s="253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179</v>
      </c>
      <c r="T54" s="230" t="s">
        <v>180</v>
      </c>
      <c r="U54" s="230">
        <v>0</v>
      </c>
      <c r="V54" s="230">
        <f>ROUND(E54*U54,2)</f>
        <v>0</v>
      </c>
      <c r="W54" s="230"/>
      <c r="X54" s="230" t="s">
        <v>225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446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48">
        <v>34</v>
      </c>
      <c r="B55" s="249" t="s">
        <v>526</v>
      </c>
      <c r="C55" s="260" t="s">
        <v>527</v>
      </c>
      <c r="D55" s="250" t="s">
        <v>462</v>
      </c>
      <c r="E55" s="251">
        <v>90</v>
      </c>
      <c r="F55" s="252"/>
      <c r="G55" s="253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179</v>
      </c>
      <c r="T55" s="230" t="s">
        <v>180</v>
      </c>
      <c r="U55" s="230">
        <v>0</v>
      </c>
      <c r="V55" s="230">
        <f>ROUND(E55*U55,2)</f>
        <v>0</v>
      </c>
      <c r="W55" s="230"/>
      <c r="X55" s="230" t="s">
        <v>225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446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5.5" x14ac:dyDescent="0.2">
      <c r="A56" s="235" t="s">
        <v>150</v>
      </c>
      <c r="B56" s="236" t="s">
        <v>75</v>
      </c>
      <c r="C56" s="256" t="s">
        <v>76</v>
      </c>
      <c r="D56" s="237"/>
      <c r="E56" s="238"/>
      <c r="F56" s="239"/>
      <c r="G56" s="240">
        <f>SUMIF(AG57:AG82,"&lt;&gt;NOR",G57:G82)</f>
        <v>0</v>
      </c>
      <c r="H56" s="234"/>
      <c r="I56" s="234">
        <f>SUM(I57:I82)</f>
        <v>0</v>
      </c>
      <c r="J56" s="234"/>
      <c r="K56" s="234">
        <f>SUM(K57:K82)</f>
        <v>0</v>
      </c>
      <c r="L56" s="234"/>
      <c r="M56" s="234">
        <f>SUM(M57:M82)</f>
        <v>0</v>
      </c>
      <c r="N56" s="234"/>
      <c r="O56" s="234">
        <f>SUM(O57:O82)</f>
        <v>0</v>
      </c>
      <c r="P56" s="234"/>
      <c r="Q56" s="234">
        <f>SUM(Q57:Q82)</f>
        <v>0</v>
      </c>
      <c r="R56" s="234"/>
      <c r="S56" s="234"/>
      <c r="T56" s="234"/>
      <c r="U56" s="234"/>
      <c r="V56" s="234">
        <f>SUM(V57:V82)</f>
        <v>0</v>
      </c>
      <c r="W56" s="234"/>
      <c r="X56" s="234"/>
      <c r="AG56" t="s">
        <v>151</v>
      </c>
    </row>
    <row r="57" spans="1:60" ht="22.5" outlineLevel="1" x14ac:dyDescent="0.2">
      <c r="A57" s="248">
        <v>35</v>
      </c>
      <c r="B57" s="249" t="s">
        <v>528</v>
      </c>
      <c r="C57" s="260" t="s">
        <v>529</v>
      </c>
      <c r="D57" s="250" t="s">
        <v>462</v>
      </c>
      <c r="E57" s="251">
        <v>4</v>
      </c>
      <c r="F57" s="252"/>
      <c r="G57" s="253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179</v>
      </c>
      <c r="T57" s="230" t="s">
        <v>180</v>
      </c>
      <c r="U57" s="230">
        <v>0</v>
      </c>
      <c r="V57" s="230">
        <f>ROUND(E57*U57,2)</f>
        <v>0</v>
      </c>
      <c r="W57" s="230"/>
      <c r="X57" s="230" t="s">
        <v>225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446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48">
        <v>36</v>
      </c>
      <c r="B58" s="249" t="s">
        <v>530</v>
      </c>
      <c r="C58" s="260" t="s">
        <v>531</v>
      </c>
      <c r="D58" s="250" t="s">
        <v>462</v>
      </c>
      <c r="E58" s="251">
        <v>4</v>
      </c>
      <c r="F58" s="252"/>
      <c r="G58" s="253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15</v>
      </c>
      <c r="M58" s="230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0"/>
      <c r="S58" s="230" t="s">
        <v>179</v>
      </c>
      <c r="T58" s="230" t="s">
        <v>180</v>
      </c>
      <c r="U58" s="230">
        <v>0</v>
      </c>
      <c r="V58" s="230">
        <f>ROUND(E58*U58,2)</f>
        <v>0</v>
      </c>
      <c r="W58" s="230"/>
      <c r="X58" s="230" t="s">
        <v>225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446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ht="22.5" outlineLevel="1" x14ac:dyDescent="0.2">
      <c r="A59" s="248">
        <v>37</v>
      </c>
      <c r="B59" s="249" t="s">
        <v>532</v>
      </c>
      <c r="C59" s="260" t="s">
        <v>533</v>
      </c>
      <c r="D59" s="250" t="s">
        <v>462</v>
      </c>
      <c r="E59" s="251">
        <v>2</v>
      </c>
      <c r="F59" s="252"/>
      <c r="G59" s="253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179</v>
      </c>
      <c r="T59" s="230" t="s">
        <v>180</v>
      </c>
      <c r="U59" s="230">
        <v>0</v>
      </c>
      <c r="V59" s="230">
        <f>ROUND(E59*U59,2)</f>
        <v>0</v>
      </c>
      <c r="W59" s="230"/>
      <c r="X59" s="230" t="s">
        <v>225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446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48">
        <v>38</v>
      </c>
      <c r="B60" s="249" t="s">
        <v>534</v>
      </c>
      <c r="C60" s="260" t="s">
        <v>535</v>
      </c>
      <c r="D60" s="250" t="s">
        <v>462</v>
      </c>
      <c r="E60" s="251">
        <v>1</v>
      </c>
      <c r="F60" s="252"/>
      <c r="G60" s="253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15</v>
      </c>
      <c r="M60" s="230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0"/>
      <c r="S60" s="230" t="s">
        <v>179</v>
      </c>
      <c r="T60" s="230" t="s">
        <v>180</v>
      </c>
      <c r="U60" s="230">
        <v>0</v>
      </c>
      <c r="V60" s="230">
        <f>ROUND(E60*U60,2)</f>
        <v>0</v>
      </c>
      <c r="W60" s="230"/>
      <c r="X60" s="230" t="s">
        <v>157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158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48">
        <v>39</v>
      </c>
      <c r="B61" s="249" t="s">
        <v>536</v>
      </c>
      <c r="C61" s="260" t="s">
        <v>537</v>
      </c>
      <c r="D61" s="250" t="s">
        <v>462</v>
      </c>
      <c r="E61" s="251">
        <v>1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179</v>
      </c>
      <c r="T61" s="230" t="s">
        <v>180</v>
      </c>
      <c r="U61" s="230">
        <v>0</v>
      </c>
      <c r="V61" s="230">
        <f>ROUND(E61*U61,2)</f>
        <v>0</v>
      </c>
      <c r="W61" s="230"/>
      <c r="X61" s="230" t="s">
        <v>225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446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2.5" outlineLevel="1" x14ac:dyDescent="0.2">
      <c r="A62" s="248">
        <v>40</v>
      </c>
      <c r="B62" s="249" t="s">
        <v>538</v>
      </c>
      <c r="C62" s="260" t="s">
        <v>539</v>
      </c>
      <c r="D62" s="250" t="s">
        <v>462</v>
      </c>
      <c r="E62" s="251">
        <v>2</v>
      </c>
      <c r="F62" s="252"/>
      <c r="G62" s="253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179</v>
      </c>
      <c r="T62" s="230" t="s">
        <v>180</v>
      </c>
      <c r="U62" s="230">
        <v>0</v>
      </c>
      <c r="V62" s="230">
        <f>ROUND(E62*U62,2)</f>
        <v>0</v>
      </c>
      <c r="W62" s="230"/>
      <c r="X62" s="230" t="s">
        <v>225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446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2.5" outlineLevel="1" x14ac:dyDescent="0.2">
      <c r="A63" s="248">
        <v>41</v>
      </c>
      <c r="B63" s="249" t="s">
        <v>540</v>
      </c>
      <c r="C63" s="260" t="s">
        <v>541</v>
      </c>
      <c r="D63" s="250" t="s">
        <v>462</v>
      </c>
      <c r="E63" s="251">
        <v>4</v>
      </c>
      <c r="F63" s="252"/>
      <c r="G63" s="253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179</v>
      </c>
      <c r="T63" s="230" t="s">
        <v>180</v>
      </c>
      <c r="U63" s="230">
        <v>0</v>
      </c>
      <c r="V63" s="230">
        <f>ROUND(E63*U63,2)</f>
        <v>0</v>
      </c>
      <c r="W63" s="230"/>
      <c r="X63" s="230" t="s">
        <v>157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233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33.75" outlineLevel="1" x14ac:dyDescent="0.2">
      <c r="A64" s="248">
        <v>42</v>
      </c>
      <c r="B64" s="249" t="s">
        <v>542</v>
      </c>
      <c r="C64" s="260" t="s">
        <v>543</v>
      </c>
      <c r="D64" s="250" t="s">
        <v>462</v>
      </c>
      <c r="E64" s="251">
        <v>13</v>
      </c>
      <c r="F64" s="252"/>
      <c r="G64" s="253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15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/>
      <c r="S64" s="230" t="s">
        <v>179</v>
      </c>
      <c r="T64" s="230" t="s">
        <v>180</v>
      </c>
      <c r="U64" s="230">
        <v>0</v>
      </c>
      <c r="V64" s="230">
        <f>ROUND(E64*U64,2)</f>
        <v>0</v>
      </c>
      <c r="W64" s="230"/>
      <c r="X64" s="230" t="s">
        <v>157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233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22.5" outlineLevel="1" x14ac:dyDescent="0.2">
      <c r="A65" s="248">
        <v>43</v>
      </c>
      <c r="B65" s="249" t="s">
        <v>544</v>
      </c>
      <c r="C65" s="260" t="s">
        <v>545</v>
      </c>
      <c r="D65" s="250" t="s">
        <v>462</v>
      </c>
      <c r="E65" s="251">
        <v>1</v>
      </c>
      <c r="F65" s="252"/>
      <c r="G65" s="253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15</v>
      </c>
      <c r="M65" s="230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0"/>
      <c r="S65" s="230" t="s">
        <v>179</v>
      </c>
      <c r="T65" s="230" t="s">
        <v>180</v>
      </c>
      <c r="U65" s="230">
        <v>0</v>
      </c>
      <c r="V65" s="230">
        <f>ROUND(E65*U65,2)</f>
        <v>0</v>
      </c>
      <c r="W65" s="230"/>
      <c r="X65" s="230" t="s">
        <v>157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233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22.5" outlineLevel="1" x14ac:dyDescent="0.2">
      <c r="A66" s="248">
        <v>44</v>
      </c>
      <c r="B66" s="249" t="s">
        <v>546</v>
      </c>
      <c r="C66" s="260" t="s">
        <v>547</v>
      </c>
      <c r="D66" s="250" t="s">
        <v>462</v>
      </c>
      <c r="E66" s="251">
        <v>1</v>
      </c>
      <c r="F66" s="252"/>
      <c r="G66" s="253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179</v>
      </c>
      <c r="T66" s="230" t="s">
        <v>180</v>
      </c>
      <c r="U66" s="230">
        <v>0</v>
      </c>
      <c r="V66" s="230">
        <f>ROUND(E66*U66,2)</f>
        <v>0</v>
      </c>
      <c r="W66" s="230"/>
      <c r="X66" s="230" t="s">
        <v>225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446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8">
        <v>45</v>
      </c>
      <c r="B67" s="249" t="s">
        <v>548</v>
      </c>
      <c r="C67" s="260" t="s">
        <v>549</v>
      </c>
      <c r="D67" s="250" t="s">
        <v>462</v>
      </c>
      <c r="E67" s="251">
        <v>1</v>
      </c>
      <c r="F67" s="252"/>
      <c r="G67" s="253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15</v>
      </c>
      <c r="M67" s="230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0"/>
      <c r="S67" s="230" t="s">
        <v>179</v>
      </c>
      <c r="T67" s="230" t="s">
        <v>180</v>
      </c>
      <c r="U67" s="230">
        <v>0</v>
      </c>
      <c r="V67" s="230">
        <f>ROUND(E67*U67,2)</f>
        <v>0</v>
      </c>
      <c r="W67" s="230"/>
      <c r="X67" s="230" t="s">
        <v>225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446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8">
        <v>46</v>
      </c>
      <c r="B68" s="249" t="s">
        <v>550</v>
      </c>
      <c r="C68" s="260" t="s">
        <v>551</v>
      </c>
      <c r="D68" s="250" t="s">
        <v>462</v>
      </c>
      <c r="E68" s="251">
        <v>1</v>
      </c>
      <c r="F68" s="252"/>
      <c r="G68" s="253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179</v>
      </c>
      <c r="T68" s="230" t="s">
        <v>180</v>
      </c>
      <c r="U68" s="230">
        <v>0</v>
      </c>
      <c r="V68" s="230">
        <f>ROUND(E68*U68,2)</f>
        <v>0</v>
      </c>
      <c r="W68" s="230"/>
      <c r="X68" s="230" t="s">
        <v>225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446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48">
        <v>47</v>
      </c>
      <c r="B69" s="249" t="s">
        <v>552</v>
      </c>
      <c r="C69" s="260" t="s">
        <v>553</v>
      </c>
      <c r="D69" s="250" t="s">
        <v>239</v>
      </c>
      <c r="E69" s="251">
        <v>1</v>
      </c>
      <c r="F69" s="252"/>
      <c r="G69" s="253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15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/>
      <c r="S69" s="230" t="s">
        <v>179</v>
      </c>
      <c r="T69" s="230" t="s">
        <v>180</v>
      </c>
      <c r="U69" s="230">
        <v>0</v>
      </c>
      <c r="V69" s="230">
        <f>ROUND(E69*U69,2)</f>
        <v>0</v>
      </c>
      <c r="W69" s="230"/>
      <c r="X69" s="230" t="s">
        <v>225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446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8">
        <v>48</v>
      </c>
      <c r="B70" s="249" t="s">
        <v>554</v>
      </c>
      <c r="C70" s="260" t="s">
        <v>555</v>
      </c>
      <c r="D70" s="250" t="s">
        <v>462</v>
      </c>
      <c r="E70" s="251">
        <v>1</v>
      </c>
      <c r="F70" s="252"/>
      <c r="G70" s="253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0</v>
      </c>
      <c r="O70" s="230">
        <f>ROUND(E70*N70,2)</f>
        <v>0</v>
      </c>
      <c r="P70" s="230">
        <v>0</v>
      </c>
      <c r="Q70" s="230">
        <f>ROUND(E70*P70,2)</f>
        <v>0</v>
      </c>
      <c r="R70" s="230"/>
      <c r="S70" s="230" t="s">
        <v>179</v>
      </c>
      <c r="T70" s="230" t="s">
        <v>180</v>
      </c>
      <c r="U70" s="230">
        <v>0</v>
      </c>
      <c r="V70" s="230">
        <f>ROUND(E70*U70,2)</f>
        <v>0</v>
      </c>
      <c r="W70" s="230"/>
      <c r="X70" s="230" t="s">
        <v>225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446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48">
        <v>49</v>
      </c>
      <c r="B71" s="249" t="s">
        <v>556</v>
      </c>
      <c r="C71" s="260" t="s">
        <v>557</v>
      </c>
      <c r="D71" s="250" t="s">
        <v>462</v>
      </c>
      <c r="E71" s="251">
        <v>1</v>
      </c>
      <c r="F71" s="252"/>
      <c r="G71" s="253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15</v>
      </c>
      <c r="M71" s="230">
        <f>G71*(1+L71/100)</f>
        <v>0</v>
      </c>
      <c r="N71" s="230">
        <v>0</v>
      </c>
      <c r="O71" s="230">
        <f>ROUND(E71*N71,2)</f>
        <v>0</v>
      </c>
      <c r="P71" s="230">
        <v>0</v>
      </c>
      <c r="Q71" s="230">
        <f>ROUND(E71*P71,2)</f>
        <v>0</v>
      </c>
      <c r="R71" s="230"/>
      <c r="S71" s="230" t="s">
        <v>179</v>
      </c>
      <c r="T71" s="230" t="s">
        <v>180</v>
      </c>
      <c r="U71" s="230">
        <v>0</v>
      </c>
      <c r="V71" s="230">
        <f>ROUND(E71*U71,2)</f>
        <v>0</v>
      </c>
      <c r="W71" s="230"/>
      <c r="X71" s="230" t="s">
        <v>157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158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48">
        <v>50</v>
      </c>
      <c r="B72" s="249" t="s">
        <v>558</v>
      </c>
      <c r="C72" s="260" t="s">
        <v>559</v>
      </c>
      <c r="D72" s="250" t="s">
        <v>462</v>
      </c>
      <c r="E72" s="251">
        <v>1</v>
      </c>
      <c r="F72" s="252"/>
      <c r="G72" s="253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15</v>
      </c>
      <c r="M72" s="230">
        <f>G72*(1+L72/100)</f>
        <v>0</v>
      </c>
      <c r="N72" s="230">
        <v>0</v>
      </c>
      <c r="O72" s="230">
        <f>ROUND(E72*N72,2)</f>
        <v>0</v>
      </c>
      <c r="P72" s="230">
        <v>0</v>
      </c>
      <c r="Q72" s="230">
        <f>ROUND(E72*P72,2)</f>
        <v>0</v>
      </c>
      <c r="R72" s="230"/>
      <c r="S72" s="230" t="s">
        <v>179</v>
      </c>
      <c r="T72" s="230" t="s">
        <v>180</v>
      </c>
      <c r="U72" s="230">
        <v>0</v>
      </c>
      <c r="V72" s="230">
        <f>ROUND(E72*U72,2)</f>
        <v>0</v>
      </c>
      <c r="W72" s="230"/>
      <c r="X72" s="230" t="s">
        <v>225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446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ht="22.5" outlineLevel="1" x14ac:dyDescent="0.2">
      <c r="A73" s="248">
        <v>51</v>
      </c>
      <c r="B73" s="249" t="s">
        <v>560</v>
      </c>
      <c r="C73" s="260" t="s">
        <v>561</v>
      </c>
      <c r="D73" s="250" t="s">
        <v>562</v>
      </c>
      <c r="E73" s="251">
        <v>2</v>
      </c>
      <c r="F73" s="252"/>
      <c r="G73" s="253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15</v>
      </c>
      <c r="M73" s="230">
        <f>G73*(1+L73/100)</f>
        <v>0</v>
      </c>
      <c r="N73" s="230">
        <v>0</v>
      </c>
      <c r="O73" s="230">
        <f>ROUND(E73*N73,2)</f>
        <v>0</v>
      </c>
      <c r="P73" s="230">
        <v>0</v>
      </c>
      <c r="Q73" s="230">
        <f>ROUND(E73*P73,2)</f>
        <v>0</v>
      </c>
      <c r="R73" s="230"/>
      <c r="S73" s="230" t="s">
        <v>179</v>
      </c>
      <c r="T73" s="230" t="s">
        <v>180</v>
      </c>
      <c r="U73" s="230">
        <v>0</v>
      </c>
      <c r="V73" s="230">
        <f>ROUND(E73*U73,2)</f>
        <v>0</v>
      </c>
      <c r="W73" s="230"/>
      <c r="X73" s="230" t="s">
        <v>157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233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8">
        <v>52</v>
      </c>
      <c r="B74" s="249" t="s">
        <v>563</v>
      </c>
      <c r="C74" s="260" t="s">
        <v>564</v>
      </c>
      <c r="D74" s="250" t="s">
        <v>562</v>
      </c>
      <c r="E74" s="251">
        <v>8</v>
      </c>
      <c r="F74" s="252"/>
      <c r="G74" s="253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15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 t="s">
        <v>179</v>
      </c>
      <c r="T74" s="230" t="s">
        <v>180</v>
      </c>
      <c r="U74" s="230">
        <v>0</v>
      </c>
      <c r="V74" s="230">
        <f>ROUND(E74*U74,2)</f>
        <v>0</v>
      </c>
      <c r="W74" s="230"/>
      <c r="X74" s="230" t="s">
        <v>157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233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8">
        <v>53</v>
      </c>
      <c r="B75" s="249" t="s">
        <v>565</v>
      </c>
      <c r="C75" s="260" t="s">
        <v>566</v>
      </c>
      <c r="D75" s="250" t="s">
        <v>562</v>
      </c>
      <c r="E75" s="251">
        <v>8</v>
      </c>
      <c r="F75" s="252"/>
      <c r="G75" s="253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15</v>
      </c>
      <c r="M75" s="230">
        <f>G75*(1+L75/100)</f>
        <v>0</v>
      </c>
      <c r="N75" s="230">
        <v>0</v>
      </c>
      <c r="O75" s="230">
        <f>ROUND(E75*N75,2)</f>
        <v>0</v>
      </c>
      <c r="P75" s="230">
        <v>0</v>
      </c>
      <c r="Q75" s="230">
        <f>ROUND(E75*P75,2)</f>
        <v>0</v>
      </c>
      <c r="R75" s="230"/>
      <c r="S75" s="230" t="s">
        <v>179</v>
      </c>
      <c r="T75" s="230" t="s">
        <v>180</v>
      </c>
      <c r="U75" s="230">
        <v>0</v>
      </c>
      <c r="V75" s="230">
        <f>ROUND(E75*U75,2)</f>
        <v>0</v>
      </c>
      <c r="W75" s="230"/>
      <c r="X75" s="230" t="s">
        <v>157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233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48">
        <v>54</v>
      </c>
      <c r="B76" s="249" t="s">
        <v>567</v>
      </c>
      <c r="C76" s="260" t="s">
        <v>568</v>
      </c>
      <c r="D76" s="250" t="s">
        <v>562</v>
      </c>
      <c r="E76" s="251">
        <v>2</v>
      </c>
      <c r="F76" s="252"/>
      <c r="G76" s="253">
        <f>ROUND(E76*F76,2)</f>
        <v>0</v>
      </c>
      <c r="H76" s="231"/>
      <c r="I76" s="230">
        <f>ROUND(E76*H76,2)</f>
        <v>0</v>
      </c>
      <c r="J76" s="231"/>
      <c r="K76" s="230">
        <f>ROUND(E76*J76,2)</f>
        <v>0</v>
      </c>
      <c r="L76" s="230">
        <v>15</v>
      </c>
      <c r="M76" s="230">
        <f>G76*(1+L76/100)</f>
        <v>0</v>
      </c>
      <c r="N76" s="230">
        <v>0</v>
      </c>
      <c r="O76" s="230">
        <f>ROUND(E76*N76,2)</f>
        <v>0</v>
      </c>
      <c r="P76" s="230">
        <v>0</v>
      </c>
      <c r="Q76" s="230">
        <f>ROUND(E76*P76,2)</f>
        <v>0</v>
      </c>
      <c r="R76" s="230"/>
      <c r="S76" s="230" t="s">
        <v>179</v>
      </c>
      <c r="T76" s="230" t="s">
        <v>180</v>
      </c>
      <c r="U76" s="230">
        <v>0</v>
      </c>
      <c r="V76" s="230">
        <f>ROUND(E76*U76,2)</f>
        <v>0</v>
      </c>
      <c r="W76" s="230"/>
      <c r="X76" s="230" t="s">
        <v>157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233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8">
        <v>55</v>
      </c>
      <c r="B77" s="249" t="s">
        <v>569</v>
      </c>
      <c r="C77" s="260" t="s">
        <v>570</v>
      </c>
      <c r="D77" s="250" t="s">
        <v>239</v>
      </c>
      <c r="E77" s="251">
        <v>1</v>
      </c>
      <c r="F77" s="252"/>
      <c r="G77" s="253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15</v>
      </c>
      <c r="M77" s="230">
        <f>G77*(1+L77/100)</f>
        <v>0</v>
      </c>
      <c r="N77" s="230">
        <v>0</v>
      </c>
      <c r="O77" s="230">
        <f>ROUND(E77*N77,2)</f>
        <v>0</v>
      </c>
      <c r="P77" s="230">
        <v>0</v>
      </c>
      <c r="Q77" s="230">
        <f>ROUND(E77*P77,2)</f>
        <v>0</v>
      </c>
      <c r="R77" s="230"/>
      <c r="S77" s="230" t="s">
        <v>179</v>
      </c>
      <c r="T77" s="230" t="s">
        <v>180</v>
      </c>
      <c r="U77" s="230">
        <v>0</v>
      </c>
      <c r="V77" s="230">
        <f>ROUND(E77*U77,2)</f>
        <v>0</v>
      </c>
      <c r="W77" s="230"/>
      <c r="X77" s="230" t="s">
        <v>157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233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48">
        <v>56</v>
      </c>
      <c r="B78" s="249" t="s">
        <v>571</v>
      </c>
      <c r="C78" s="260" t="s">
        <v>572</v>
      </c>
      <c r="D78" s="250" t="s">
        <v>239</v>
      </c>
      <c r="E78" s="251">
        <v>1</v>
      </c>
      <c r="F78" s="252"/>
      <c r="G78" s="253">
        <f>ROUND(E78*F78,2)</f>
        <v>0</v>
      </c>
      <c r="H78" s="231"/>
      <c r="I78" s="230">
        <f>ROUND(E78*H78,2)</f>
        <v>0</v>
      </c>
      <c r="J78" s="231"/>
      <c r="K78" s="230">
        <f>ROUND(E78*J78,2)</f>
        <v>0</v>
      </c>
      <c r="L78" s="230">
        <v>15</v>
      </c>
      <c r="M78" s="230">
        <f>G78*(1+L78/100)</f>
        <v>0</v>
      </c>
      <c r="N78" s="230">
        <v>0</v>
      </c>
      <c r="O78" s="230">
        <f>ROUND(E78*N78,2)</f>
        <v>0</v>
      </c>
      <c r="P78" s="230">
        <v>0</v>
      </c>
      <c r="Q78" s="230">
        <f>ROUND(E78*P78,2)</f>
        <v>0</v>
      </c>
      <c r="R78" s="230"/>
      <c r="S78" s="230" t="s">
        <v>179</v>
      </c>
      <c r="T78" s="230" t="s">
        <v>180</v>
      </c>
      <c r="U78" s="230">
        <v>0</v>
      </c>
      <c r="V78" s="230">
        <f>ROUND(E78*U78,2)</f>
        <v>0</v>
      </c>
      <c r="W78" s="230"/>
      <c r="X78" s="230" t="s">
        <v>157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158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8">
        <v>57</v>
      </c>
      <c r="B79" s="249" t="s">
        <v>573</v>
      </c>
      <c r="C79" s="260" t="s">
        <v>574</v>
      </c>
      <c r="D79" s="250" t="s">
        <v>462</v>
      </c>
      <c r="E79" s="251">
        <v>2</v>
      </c>
      <c r="F79" s="252"/>
      <c r="G79" s="253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15</v>
      </c>
      <c r="M79" s="230">
        <f>G79*(1+L79/100)</f>
        <v>0</v>
      </c>
      <c r="N79" s="230">
        <v>0</v>
      </c>
      <c r="O79" s="230">
        <f>ROUND(E79*N79,2)</f>
        <v>0</v>
      </c>
      <c r="P79" s="230">
        <v>0</v>
      </c>
      <c r="Q79" s="230">
        <f>ROUND(E79*P79,2)</f>
        <v>0</v>
      </c>
      <c r="R79" s="230"/>
      <c r="S79" s="230" t="s">
        <v>179</v>
      </c>
      <c r="T79" s="230" t="s">
        <v>180</v>
      </c>
      <c r="U79" s="230">
        <v>0</v>
      </c>
      <c r="V79" s="230">
        <f>ROUND(E79*U79,2)</f>
        <v>0</v>
      </c>
      <c r="W79" s="230"/>
      <c r="X79" s="230" t="s">
        <v>157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158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48">
        <v>58</v>
      </c>
      <c r="B80" s="249" t="s">
        <v>575</v>
      </c>
      <c r="C80" s="260" t="s">
        <v>576</v>
      </c>
      <c r="D80" s="250" t="s">
        <v>239</v>
      </c>
      <c r="E80" s="251">
        <v>1</v>
      </c>
      <c r="F80" s="252"/>
      <c r="G80" s="253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15</v>
      </c>
      <c r="M80" s="230">
        <f>G80*(1+L80/100)</f>
        <v>0</v>
      </c>
      <c r="N80" s="230">
        <v>0</v>
      </c>
      <c r="O80" s="230">
        <f>ROUND(E80*N80,2)</f>
        <v>0</v>
      </c>
      <c r="P80" s="230">
        <v>0</v>
      </c>
      <c r="Q80" s="230">
        <f>ROUND(E80*P80,2)</f>
        <v>0</v>
      </c>
      <c r="R80" s="230"/>
      <c r="S80" s="230" t="s">
        <v>179</v>
      </c>
      <c r="T80" s="230" t="s">
        <v>180</v>
      </c>
      <c r="U80" s="230">
        <v>0</v>
      </c>
      <c r="V80" s="230">
        <f>ROUND(E80*U80,2)</f>
        <v>0</v>
      </c>
      <c r="W80" s="230"/>
      <c r="X80" s="230" t="s">
        <v>157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158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8">
        <v>59</v>
      </c>
      <c r="B81" s="249" t="s">
        <v>577</v>
      </c>
      <c r="C81" s="260" t="s">
        <v>578</v>
      </c>
      <c r="D81" s="250" t="s">
        <v>239</v>
      </c>
      <c r="E81" s="251">
        <v>2</v>
      </c>
      <c r="F81" s="252"/>
      <c r="G81" s="253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15</v>
      </c>
      <c r="M81" s="230">
        <f>G81*(1+L81/100)</f>
        <v>0</v>
      </c>
      <c r="N81" s="230">
        <v>0</v>
      </c>
      <c r="O81" s="230">
        <f>ROUND(E81*N81,2)</f>
        <v>0</v>
      </c>
      <c r="P81" s="230">
        <v>0</v>
      </c>
      <c r="Q81" s="230">
        <f>ROUND(E81*P81,2)</f>
        <v>0</v>
      </c>
      <c r="R81" s="230"/>
      <c r="S81" s="230" t="s">
        <v>179</v>
      </c>
      <c r="T81" s="230" t="s">
        <v>180</v>
      </c>
      <c r="U81" s="230">
        <v>0</v>
      </c>
      <c r="V81" s="230">
        <f>ROUND(E81*U81,2)</f>
        <v>0</v>
      </c>
      <c r="W81" s="230"/>
      <c r="X81" s="230" t="s">
        <v>225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446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22.5" outlineLevel="1" x14ac:dyDescent="0.2">
      <c r="A82" s="241">
        <v>60</v>
      </c>
      <c r="B82" s="242" t="s">
        <v>579</v>
      </c>
      <c r="C82" s="257" t="s">
        <v>580</v>
      </c>
      <c r="D82" s="243" t="s">
        <v>239</v>
      </c>
      <c r="E82" s="244">
        <v>1</v>
      </c>
      <c r="F82" s="245"/>
      <c r="G82" s="246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15</v>
      </c>
      <c r="M82" s="230">
        <f>G82*(1+L82/100)</f>
        <v>0</v>
      </c>
      <c r="N82" s="230">
        <v>0</v>
      </c>
      <c r="O82" s="230">
        <f>ROUND(E82*N82,2)</f>
        <v>0</v>
      </c>
      <c r="P82" s="230">
        <v>0</v>
      </c>
      <c r="Q82" s="230">
        <f>ROUND(E82*P82,2)</f>
        <v>0</v>
      </c>
      <c r="R82" s="230"/>
      <c r="S82" s="230" t="s">
        <v>179</v>
      </c>
      <c r="T82" s="230" t="s">
        <v>180</v>
      </c>
      <c r="U82" s="230">
        <v>0</v>
      </c>
      <c r="V82" s="230">
        <f>ROUND(E82*U82,2)</f>
        <v>0</v>
      </c>
      <c r="W82" s="230"/>
      <c r="X82" s="230" t="s">
        <v>157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158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x14ac:dyDescent="0.2">
      <c r="A83" s="3"/>
      <c r="B83" s="4"/>
      <c r="C83" s="261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AE83">
        <v>15</v>
      </c>
      <c r="AF83">
        <v>21</v>
      </c>
      <c r="AG83" t="s">
        <v>137</v>
      </c>
    </row>
    <row r="84" spans="1:60" x14ac:dyDescent="0.2">
      <c r="A84" s="214"/>
      <c r="B84" s="215" t="s">
        <v>31</v>
      </c>
      <c r="C84" s="262"/>
      <c r="D84" s="216"/>
      <c r="E84" s="217"/>
      <c r="F84" s="217"/>
      <c r="G84" s="255">
        <f>G8+G35+G42+G51+G56</f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AE84">
        <f>SUMIF(L7:L82,AE83,G7:G82)</f>
        <v>0</v>
      </c>
      <c r="AF84">
        <f>SUMIF(L7:L82,AF83,G7:G82)</f>
        <v>0</v>
      </c>
      <c r="AG84" t="s">
        <v>454</v>
      </c>
    </row>
    <row r="85" spans="1:60" x14ac:dyDescent="0.2">
      <c r="A85" s="3"/>
      <c r="B85" s="4"/>
      <c r="C85" s="261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60" x14ac:dyDescent="0.2">
      <c r="A86" s="3"/>
      <c r="B86" s="4"/>
      <c r="C86" s="261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60" x14ac:dyDescent="0.2">
      <c r="A87" s="218" t="s">
        <v>455</v>
      </c>
      <c r="B87" s="218"/>
      <c r="C87" s="263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60" x14ac:dyDescent="0.2">
      <c r="A88" s="219"/>
      <c r="B88" s="220"/>
      <c r="C88" s="264"/>
      <c r="D88" s="220"/>
      <c r="E88" s="220"/>
      <c r="F88" s="220"/>
      <c r="G88" s="221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AG88" t="s">
        <v>456</v>
      </c>
    </row>
    <row r="89" spans="1:60" x14ac:dyDescent="0.2">
      <c r="A89" s="222"/>
      <c r="B89" s="223"/>
      <c r="C89" s="265"/>
      <c r="D89" s="223"/>
      <c r="E89" s="223"/>
      <c r="F89" s="223"/>
      <c r="G89" s="224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60" x14ac:dyDescent="0.2">
      <c r="A90" s="222"/>
      <c r="B90" s="223"/>
      <c r="C90" s="265"/>
      <c r="D90" s="223"/>
      <c r="E90" s="223"/>
      <c r="F90" s="223"/>
      <c r="G90" s="224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60" x14ac:dyDescent="0.2">
      <c r="A91" s="222"/>
      <c r="B91" s="223"/>
      <c r="C91" s="265"/>
      <c r="D91" s="223"/>
      <c r="E91" s="223"/>
      <c r="F91" s="223"/>
      <c r="G91" s="224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60" x14ac:dyDescent="0.2">
      <c r="A92" s="225"/>
      <c r="B92" s="226"/>
      <c r="C92" s="266"/>
      <c r="D92" s="226"/>
      <c r="E92" s="226"/>
      <c r="F92" s="226"/>
      <c r="G92" s="227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60" x14ac:dyDescent="0.2">
      <c r="A93" s="3"/>
      <c r="B93" s="4"/>
      <c r="C93" s="261"/>
      <c r="D93" s="6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60" x14ac:dyDescent="0.2">
      <c r="C94" s="267"/>
      <c r="D94" s="10"/>
      <c r="AG94" t="s">
        <v>457</v>
      </c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6">
    <mergeCell ref="C22:G22"/>
    <mergeCell ref="C24:G24"/>
    <mergeCell ref="C26:G26"/>
    <mergeCell ref="C29:G29"/>
    <mergeCell ref="C31:G31"/>
    <mergeCell ref="C33:G33"/>
    <mergeCell ref="A1:G1"/>
    <mergeCell ref="C2:G2"/>
    <mergeCell ref="C3:G3"/>
    <mergeCell ref="C4:G4"/>
    <mergeCell ref="A87:C87"/>
    <mergeCell ref="A88:G92"/>
    <mergeCell ref="C11:G11"/>
    <mergeCell ref="C16:G16"/>
    <mergeCell ref="C18:G18"/>
    <mergeCell ref="C20:G2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125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126</v>
      </c>
    </row>
    <row r="3" spans="1:60" ht="24.95" customHeight="1" x14ac:dyDescent="0.2">
      <c r="A3" s="197" t="s">
        <v>9</v>
      </c>
      <c r="B3" s="49" t="s">
        <v>57</v>
      </c>
      <c r="C3" s="200" t="s">
        <v>44</v>
      </c>
      <c r="D3" s="198"/>
      <c r="E3" s="198"/>
      <c r="F3" s="198"/>
      <c r="G3" s="199"/>
      <c r="AC3" s="176" t="s">
        <v>126</v>
      </c>
      <c r="AG3" t="s">
        <v>127</v>
      </c>
    </row>
    <row r="4" spans="1:60" ht="24.95" customHeight="1" x14ac:dyDescent="0.2">
      <c r="A4" s="201" t="s">
        <v>10</v>
      </c>
      <c r="B4" s="202" t="s">
        <v>61</v>
      </c>
      <c r="C4" s="203" t="s">
        <v>62</v>
      </c>
      <c r="D4" s="204"/>
      <c r="E4" s="204"/>
      <c r="F4" s="204"/>
      <c r="G4" s="205"/>
      <c r="AG4" t="s">
        <v>128</v>
      </c>
    </row>
    <row r="5" spans="1:60" x14ac:dyDescent="0.2">
      <c r="D5" s="10"/>
    </row>
    <row r="6" spans="1:60" ht="38.25" x14ac:dyDescent="0.2">
      <c r="A6" s="207" t="s">
        <v>129</v>
      </c>
      <c r="B6" s="209" t="s">
        <v>130</v>
      </c>
      <c r="C6" s="209" t="s">
        <v>131</v>
      </c>
      <c r="D6" s="208" t="s">
        <v>132</v>
      </c>
      <c r="E6" s="207" t="s">
        <v>133</v>
      </c>
      <c r="F6" s="206" t="s">
        <v>134</v>
      </c>
      <c r="G6" s="207" t="s">
        <v>31</v>
      </c>
      <c r="H6" s="210" t="s">
        <v>32</v>
      </c>
      <c r="I6" s="210" t="s">
        <v>135</v>
      </c>
      <c r="J6" s="210" t="s">
        <v>33</v>
      </c>
      <c r="K6" s="210" t="s">
        <v>136</v>
      </c>
      <c r="L6" s="210" t="s">
        <v>137</v>
      </c>
      <c r="M6" s="210" t="s">
        <v>138</v>
      </c>
      <c r="N6" s="210" t="s">
        <v>139</v>
      </c>
      <c r="O6" s="210" t="s">
        <v>140</v>
      </c>
      <c r="P6" s="210" t="s">
        <v>141</v>
      </c>
      <c r="Q6" s="210" t="s">
        <v>142</v>
      </c>
      <c r="R6" s="210" t="s">
        <v>143</v>
      </c>
      <c r="S6" s="210" t="s">
        <v>144</v>
      </c>
      <c r="T6" s="210" t="s">
        <v>145</v>
      </c>
      <c r="U6" s="210" t="s">
        <v>146</v>
      </c>
      <c r="V6" s="210" t="s">
        <v>147</v>
      </c>
      <c r="W6" s="210" t="s">
        <v>148</v>
      </c>
      <c r="X6" s="210" t="s">
        <v>149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150</v>
      </c>
      <c r="B8" s="236" t="s">
        <v>96</v>
      </c>
      <c r="C8" s="256" t="s">
        <v>97</v>
      </c>
      <c r="D8" s="237"/>
      <c r="E8" s="238"/>
      <c r="F8" s="239"/>
      <c r="G8" s="240">
        <f>SUMIF(AG9:AG16,"&lt;&gt;NOR",G9:G16)</f>
        <v>0</v>
      </c>
      <c r="H8" s="234"/>
      <c r="I8" s="234">
        <f>SUM(I9:I16)</f>
        <v>0</v>
      </c>
      <c r="J8" s="234"/>
      <c r="K8" s="234">
        <f>SUM(K9:K16)</f>
        <v>0</v>
      </c>
      <c r="L8" s="234"/>
      <c r="M8" s="234">
        <f>SUM(M9:M16)</f>
        <v>0</v>
      </c>
      <c r="N8" s="234"/>
      <c r="O8" s="234">
        <f>SUM(O9:O16)</f>
        <v>0</v>
      </c>
      <c r="P8" s="234"/>
      <c r="Q8" s="234">
        <f>SUM(Q9:Q16)</f>
        <v>0</v>
      </c>
      <c r="R8" s="234"/>
      <c r="S8" s="234"/>
      <c r="T8" s="234"/>
      <c r="U8" s="234"/>
      <c r="V8" s="234">
        <f>SUM(V9:V16)</f>
        <v>2.1700000000000004</v>
      </c>
      <c r="W8" s="234"/>
      <c r="X8" s="234"/>
      <c r="AG8" t="s">
        <v>151</v>
      </c>
    </row>
    <row r="9" spans="1:60" outlineLevel="1" x14ac:dyDescent="0.2">
      <c r="A9" s="248">
        <v>1</v>
      </c>
      <c r="B9" s="249" t="s">
        <v>581</v>
      </c>
      <c r="C9" s="260" t="s">
        <v>582</v>
      </c>
      <c r="D9" s="250" t="s">
        <v>173</v>
      </c>
      <c r="E9" s="251">
        <v>2</v>
      </c>
      <c r="F9" s="252"/>
      <c r="G9" s="253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3.8000000000000002E-4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179</v>
      </c>
      <c r="T9" s="230" t="s">
        <v>180</v>
      </c>
      <c r="U9" s="230">
        <v>0.32</v>
      </c>
      <c r="V9" s="230">
        <f>ROUND(E9*U9,2)</f>
        <v>0.64</v>
      </c>
      <c r="W9" s="230"/>
      <c r="X9" s="230" t="s">
        <v>157</v>
      </c>
      <c r="Y9" s="211"/>
      <c r="Z9" s="211"/>
      <c r="AA9" s="211"/>
      <c r="AB9" s="211"/>
      <c r="AC9" s="211"/>
      <c r="AD9" s="211"/>
      <c r="AE9" s="211"/>
      <c r="AF9" s="211"/>
      <c r="AG9" s="211" t="s">
        <v>158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8">
        <v>2</v>
      </c>
      <c r="B10" s="249" t="s">
        <v>583</v>
      </c>
      <c r="C10" s="260" t="s">
        <v>584</v>
      </c>
      <c r="D10" s="250" t="s">
        <v>173</v>
      </c>
      <c r="E10" s="251">
        <v>3</v>
      </c>
      <c r="F10" s="252"/>
      <c r="G10" s="253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4.6999999999999999E-4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179</v>
      </c>
      <c r="T10" s="230" t="s">
        <v>180</v>
      </c>
      <c r="U10" s="230">
        <v>0.35899999999999999</v>
      </c>
      <c r="V10" s="230">
        <f>ROUND(E10*U10,2)</f>
        <v>1.08</v>
      </c>
      <c r="W10" s="230"/>
      <c r="X10" s="230" t="s">
        <v>157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319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8">
        <v>3</v>
      </c>
      <c r="B11" s="249" t="s">
        <v>585</v>
      </c>
      <c r="C11" s="260" t="s">
        <v>586</v>
      </c>
      <c r="D11" s="250" t="s">
        <v>173</v>
      </c>
      <c r="E11" s="251">
        <v>1</v>
      </c>
      <c r="F11" s="252"/>
      <c r="G11" s="253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6.9999999999999999E-4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179</v>
      </c>
      <c r="T11" s="230" t="s">
        <v>180</v>
      </c>
      <c r="U11" s="230">
        <v>0.45200000000000001</v>
      </c>
      <c r="V11" s="230">
        <f>ROUND(E11*U11,2)</f>
        <v>0.45</v>
      </c>
      <c r="W11" s="230"/>
      <c r="X11" s="230" t="s">
        <v>157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158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8">
        <v>4</v>
      </c>
      <c r="B12" s="249" t="s">
        <v>587</v>
      </c>
      <c r="C12" s="260" t="s">
        <v>588</v>
      </c>
      <c r="D12" s="250" t="s">
        <v>173</v>
      </c>
      <c r="E12" s="251">
        <v>4</v>
      </c>
      <c r="F12" s="252"/>
      <c r="G12" s="253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179</v>
      </c>
      <c r="T12" s="230" t="s">
        <v>180</v>
      </c>
      <c r="U12" s="230">
        <v>0</v>
      </c>
      <c r="V12" s="230">
        <f>ROUND(E12*U12,2)</f>
        <v>0</v>
      </c>
      <c r="W12" s="230"/>
      <c r="X12" s="230" t="s">
        <v>157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319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8">
        <v>5</v>
      </c>
      <c r="B13" s="249" t="s">
        <v>589</v>
      </c>
      <c r="C13" s="260" t="s">
        <v>590</v>
      </c>
      <c r="D13" s="250" t="s">
        <v>230</v>
      </c>
      <c r="E13" s="251">
        <v>1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179</v>
      </c>
      <c r="T13" s="230" t="s">
        <v>180</v>
      </c>
      <c r="U13" s="230">
        <v>0</v>
      </c>
      <c r="V13" s="230">
        <f>ROUND(E13*U13,2)</f>
        <v>0</v>
      </c>
      <c r="W13" s="230"/>
      <c r="X13" s="230" t="s">
        <v>157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319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8">
        <v>6</v>
      </c>
      <c r="B14" s="249" t="s">
        <v>591</v>
      </c>
      <c r="C14" s="260" t="s">
        <v>592</v>
      </c>
      <c r="D14" s="250" t="s">
        <v>230</v>
      </c>
      <c r="E14" s="251">
        <v>3</v>
      </c>
      <c r="F14" s="252"/>
      <c r="G14" s="253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179</v>
      </c>
      <c r="T14" s="230" t="s">
        <v>180</v>
      </c>
      <c r="U14" s="230">
        <v>0</v>
      </c>
      <c r="V14" s="230">
        <f>ROUND(E14*U14,2)</f>
        <v>0</v>
      </c>
      <c r="W14" s="230"/>
      <c r="X14" s="230" t="s">
        <v>157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319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8">
        <v>7</v>
      </c>
      <c r="B15" s="249" t="s">
        <v>593</v>
      </c>
      <c r="C15" s="260" t="s">
        <v>594</v>
      </c>
      <c r="D15" s="250" t="s">
        <v>230</v>
      </c>
      <c r="E15" s="251">
        <v>1</v>
      </c>
      <c r="F15" s="252"/>
      <c r="G15" s="253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179</v>
      </c>
      <c r="T15" s="230" t="s">
        <v>180</v>
      </c>
      <c r="U15" s="230">
        <v>0</v>
      </c>
      <c r="V15" s="230">
        <f>ROUND(E15*U15,2)</f>
        <v>0</v>
      </c>
      <c r="W15" s="230"/>
      <c r="X15" s="230" t="s">
        <v>157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319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8">
        <v>8</v>
      </c>
      <c r="B16" s="249" t="s">
        <v>595</v>
      </c>
      <c r="C16" s="260" t="s">
        <v>596</v>
      </c>
      <c r="D16" s="250" t="s">
        <v>0</v>
      </c>
      <c r="E16" s="251">
        <v>44.18</v>
      </c>
      <c r="F16" s="252"/>
      <c r="G16" s="253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179</v>
      </c>
      <c r="T16" s="230" t="s">
        <v>180</v>
      </c>
      <c r="U16" s="230">
        <v>0</v>
      </c>
      <c r="V16" s="230">
        <f>ROUND(E16*U16,2)</f>
        <v>0</v>
      </c>
      <c r="W16" s="230"/>
      <c r="X16" s="230" t="s">
        <v>157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319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x14ac:dyDescent="0.2">
      <c r="A17" s="235" t="s">
        <v>150</v>
      </c>
      <c r="B17" s="236" t="s">
        <v>98</v>
      </c>
      <c r="C17" s="256" t="s">
        <v>99</v>
      </c>
      <c r="D17" s="237"/>
      <c r="E17" s="238"/>
      <c r="F17" s="239"/>
      <c r="G17" s="240">
        <f>SUMIF(AG18:AG27,"&lt;&gt;NOR",G18:G27)</f>
        <v>0</v>
      </c>
      <c r="H17" s="234"/>
      <c r="I17" s="234">
        <f>SUM(I18:I27)</f>
        <v>0</v>
      </c>
      <c r="J17" s="234"/>
      <c r="K17" s="234">
        <f>SUM(K18:K27)</f>
        <v>0</v>
      </c>
      <c r="L17" s="234"/>
      <c r="M17" s="234">
        <f>SUM(M18:M27)</f>
        <v>0</v>
      </c>
      <c r="N17" s="234"/>
      <c r="O17" s="234">
        <f>SUM(O18:O27)</f>
        <v>0.01</v>
      </c>
      <c r="P17" s="234"/>
      <c r="Q17" s="234">
        <f>SUM(Q18:Q27)</f>
        <v>0</v>
      </c>
      <c r="R17" s="234"/>
      <c r="S17" s="234"/>
      <c r="T17" s="234"/>
      <c r="U17" s="234"/>
      <c r="V17" s="234">
        <f>SUM(V18:V27)</f>
        <v>4.6899999999999995</v>
      </c>
      <c r="W17" s="234"/>
      <c r="X17" s="234"/>
      <c r="AG17" t="s">
        <v>151</v>
      </c>
    </row>
    <row r="18" spans="1:60" outlineLevel="1" x14ac:dyDescent="0.2">
      <c r="A18" s="248">
        <v>9</v>
      </c>
      <c r="B18" s="249" t="s">
        <v>597</v>
      </c>
      <c r="C18" s="260" t="s">
        <v>598</v>
      </c>
      <c r="D18" s="250" t="s">
        <v>173</v>
      </c>
      <c r="E18" s="251">
        <v>14</v>
      </c>
      <c r="F18" s="252"/>
      <c r="G18" s="253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179</v>
      </c>
      <c r="T18" s="230" t="s">
        <v>180</v>
      </c>
      <c r="U18" s="230">
        <v>0</v>
      </c>
      <c r="V18" s="230">
        <f>ROUND(E18*U18,2)</f>
        <v>0</v>
      </c>
      <c r="W18" s="230"/>
      <c r="X18" s="230" t="s">
        <v>157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319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48">
        <v>10</v>
      </c>
      <c r="B19" s="249" t="s">
        <v>599</v>
      </c>
      <c r="C19" s="260" t="s">
        <v>600</v>
      </c>
      <c r="D19" s="250" t="s">
        <v>173</v>
      </c>
      <c r="E19" s="251">
        <v>14</v>
      </c>
      <c r="F19" s="252"/>
      <c r="G19" s="253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179</v>
      </c>
      <c r="T19" s="230" t="s">
        <v>180</v>
      </c>
      <c r="U19" s="230">
        <v>0</v>
      </c>
      <c r="V19" s="230">
        <f>ROUND(E19*U19,2)</f>
        <v>0</v>
      </c>
      <c r="W19" s="230"/>
      <c r="X19" s="230" t="s">
        <v>157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319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8">
        <v>11</v>
      </c>
      <c r="B20" s="249" t="s">
        <v>601</v>
      </c>
      <c r="C20" s="260" t="s">
        <v>602</v>
      </c>
      <c r="D20" s="250" t="s">
        <v>230</v>
      </c>
      <c r="E20" s="251">
        <v>8</v>
      </c>
      <c r="F20" s="252"/>
      <c r="G20" s="253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179</v>
      </c>
      <c r="T20" s="230" t="s">
        <v>180</v>
      </c>
      <c r="U20" s="230">
        <v>0.42499999999999999</v>
      </c>
      <c r="V20" s="230">
        <f>ROUND(E20*U20,2)</f>
        <v>3.4</v>
      </c>
      <c r="W20" s="230"/>
      <c r="X20" s="230" t="s">
        <v>157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158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8">
        <v>12</v>
      </c>
      <c r="B21" s="249" t="s">
        <v>603</v>
      </c>
      <c r="C21" s="260" t="s">
        <v>604</v>
      </c>
      <c r="D21" s="250" t="s">
        <v>230</v>
      </c>
      <c r="E21" s="251">
        <v>1</v>
      </c>
      <c r="F21" s="252"/>
      <c r="G21" s="253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179</v>
      </c>
      <c r="T21" s="230" t="s">
        <v>180</v>
      </c>
      <c r="U21" s="230">
        <v>0</v>
      </c>
      <c r="V21" s="230">
        <f>ROUND(E21*U21,2)</f>
        <v>0</v>
      </c>
      <c r="W21" s="230"/>
      <c r="X21" s="230" t="s">
        <v>157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319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8">
        <v>13</v>
      </c>
      <c r="B22" s="249" t="s">
        <v>605</v>
      </c>
      <c r="C22" s="260" t="s">
        <v>606</v>
      </c>
      <c r="D22" s="250" t="s">
        <v>230</v>
      </c>
      <c r="E22" s="251">
        <v>8</v>
      </c>
      <c r="F22" s="252"/>
      <c r="G22" s="253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179</v>
      </c>
      <c r="T22" s="230" t="s">
        <v>180</v>
      </c>
      <c r="U22" s="230">
        <v>0</v>
      </c>
      <c r="V22" s="230">
        <f>ROUND(E22*U22,2)</f>
        <v>0</v>
      </c>
      <c r="W22" s="230"/>
      <c r="X22" s="230" t="s">
        <v>157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319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8">
        <v>14</v>
      </c>
      <c r="B23" s="249" t="s">
        <v>607</v>
      </c>
      <c r="C23" s="260" t="s">
        <v>608</v>
      </c>
      <c r="D23" s="250" t="s">
        <v>239</v>
      </c>
      <c r="E23" s="251">
        <v>1</v>
      </c>
      <c r="F23" s="252"/>
      <c r="G23" s="253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1.1639999999999999E-2</v>
      </c>
      <c r="O23" s="230">
        <f>ROUND(E23*N23,2)</f>
        <v>0.01</v>
      </c>
      <c r="P23" s="230">
        <v>0</v>
      </c>
      <c r="Q23" s="230">
        <f>ROUND(E23*P23,2)</f>
        <v>0</v>
      </c>
      <c r="R23" s="230"/>
      <c r="S23" s="230" t="s">
        <v>179</v>
      </c>
      <c r="T23" s="230" t="s">
        <v>180</v>
      </c>
      <c r="U23" s="230">
        <v>1.2909999999999999</v>
      </c>
      <c r="V23" s="230">
        <f>ROUND(E23*U23,2)</f>
        <v>1.29</v>
      </c>
      <c r="W23" s="230"/>
      <c r="X23" s="230" t="s">
        <v>157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158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8">
        <v>15</v>
      </c>
      <c r="B24" s="249" t="s">
        <v>609</v>
      </c>
      <c r="C24" s="260" t="s">
        <v>610</v>
      </c>
      <c r="D24" s="250" t="s">
        <v>230</v>
      </c>
      <c r="E24" s="251">
        <v>1</v>
      </c>
      <c r="F24" s="252"/>
      <c r="G24" s="253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15</v>
      </c>
      <c r="M24" s="230">
        <f>G24*(1+L24/100)</f>
        <v>0</v>
      </c>
      <c r="N24" s="230">
        <v>0</v>
      </c>
      <c r="O24" s="230">
        <f>ROUND(E24*N24,2)</f>
        <v>0</v>
      </c>
      <c r="P24" s="230">
        <v>0</v>
      </c>
      <c r="Q24" s="230">
        <f>ROUND(E24*P24,2)</f>
        <v>0</v>
      </c>
      <c r="R24" s="230"/>
      <c r="S24" s="230" t="s">
        <v>179</v>
      </c>
      <c r="T24" s="230" t="s">
        <v>180</v>
      </c>
      <c r="U24" s="230">
        <v>0</v>
      </c>
      <c r="V24" s="230">
        <f>ROUND(E24*U24,2)</f>
        <v>0</v>
      </c>
      <c r="W24" s="230"/>
      <c r="X24" s="230" t="s">
        <v>225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325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8">
        <v>16</v>
      </c>
      <c r="B25" s="249" t="s">
        <v>611</v>
      </c>
      <c r="C25" s="260" t="s">
        <v>612</v>
      </c>
      <c r="D25" s="250" t="s">
        <v>173</v>
      </c>
      <c r="E25" s="251">
        <v>14</v>
      </c>
      <c r="F25" s="252"/>
      <c r="G25" s="253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179</v>
      </c>
      <c r="T25" s="230" t="s">
        <v>180</v>
      </c>
      <c r="U25" s="230">
        <v>0</v>
      </c>
      <c r="V25" s="230">
        <f>ROUND(E25*U25,2)</f>
        <v>0</v>
      </c>
      <c r="W25" s="230"/>
      <c r="X25" s="230" t="s">
        <v>157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319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8">
        <v>17</v>
      </c>
      <c r="B26" s="249" t="s">
        <v>613</v>
      </c>
      <c r="C26" s="260" t="s">
        <v>614</v>
      </c>
      <c r="D26" s="250" t="s">
        <v>173</v>
      </c>
      <c r="E26" s="251">
        <v>14</v>
      </c>
      <c r="F26" s="252"/>
      <c r="G26" s="253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15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 t="s">
        <v>179</v>
      </c>
      <c r="T26" s="230" t="s">
        <v>180</v>
      </c>
      <c r="U26" s="230">
        <v>0</v>
      </c>
      <c r="V26" s="230">
        <f>ROUND(E26*U26,2)</f>
        <v>0</v>
      </c>
      <c r="W26" s="230"/>
      <c r="X26" s="230" t="s">
        <v>157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319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8">
        <v>18</v>
      </c>
      <c r="B27" s="249" t="s">
        <v>615</v>
      </c>
      <c r="C27" s="260" t="s">
        <v>616</v>
      </c>
      <c r="D27" s="250" t="s">
        <v>0</v>
      </c>
      <c r="E27" s="251">
        <v>131.35</v>
      </c>
      <c r="F27" s="252"/>
      <c r="G27" s="253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179</v>
      </c>
      <c r="T27" s="230" t="s">
        <v>180</v>
      </c>
      <c r="U27" s="230">
        <v>0</v>
      </c>
      <c r="V27" s="230">
        <f>ROUND(E27*U27,2)</f>
        <v>0</v>
      </c>
      <c r="W27" s="230"/>
      <c r="X27" s="230" t="s">
        <v>157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319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x14ac:dyDescent="0.2">
      <c r="A28" s="235" t="s">
        <v>150</v>
      </c>
      <c r="B28" s="236" t="s">
        <v>100</v>
      </c>
      <c r="C28" s="256" t="s">
        <v>101</v>
      </c>
      <c r="D28" s="237"/>
      <c r="E28" s="238"/>
      <c r="F28" s="239"/>
      <c r="G28" s="240">
        <f>SUMIF(AG29:AG45,"&lt;&gt;NOR",G29:G45)</f>
        <v>0</v>
      </c>
      <c r="H28" s="234"/>
      <c r="I28" s="234">
        <f>SUM(I29:I45)</f>
        <v>0</v>
      </c>
      <c r="J28" s="234"/>
      <c r="K28" s="234">
        <f>SUM(K29:K45)</f>
        <v>0</v>
      </c>
      <c r="L28" s="234"/>
      <c r="M28" s="234">
        <f>SUM(M29:M45)</f>
        <v>0</v>
      </c>
      <c r="N28" s="234"/>
      <c r="O28" s="234">
        <f>SUM(O29:O45)</f>
        <v>0.04</v>
      </c>
      <c r="P28" s="234"/>
      <c r="Q28" s="234">
        <f>SUM(Q29:Q45)</f>
        <v>0</v>
      </c>
      <c r="R28" s="234"/>
      <c r="S28" s="234"/>
      <c r="T28" s="234"/>
      <c r="U28" s="234"/>
      <c r="V28" s="234">
        <f>SUM(V29:V45)</f>
        <v>2.74</v>
      </c>
      <c r="W28" s="234"/>
      <c r="X28" s="234"/>
      <c r="AG28" t="s">
        <v>151</v>
      </c>
    </row>
    <row r="29" spans="1:60" outlineLevel="1" x14ac:dyDescent="0.2">
      <c r="A29" s="241">
        <v>19</v>
      </c>
      <c r="B29" s="242" t="s">
        <v>617</v>
      </c>
      <c r="C29" s="257" t="s">
        <v>618</v>
      </c>
      <c r="D29" s="243" t="s">
        <v>239</v>
      </c>
      <c r="E29" s="244">
        <v>1</v>
      </c>
      <c r="F29" s="245"/>
      <c r="G29" s="246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7.0099999999999997E-3</v>
      </c>
      <c r="O29" s="230">
        <f>ROUND(E29*N29,2)</f>
        <v>0.01</v>
      </c>
      <c r="P29" s="230">
        <v>0</v>
      </c>
      <c r="Q29" s="230">
        <f>ROUND(E29*P29,2)</f>
        <v>0</v>
      </c>
      <c r="R29" s="230"/>
      <c r="S29" s="230" t="s">
        <v>179</v>
      </c>
      <c r="T29" s="230" t="s">
        <v>180</v>
      </c>
      <c r="U29" s="230">
        <v>1.77</v>
      </c>
      <c r="V29" s="230">
        <f>ROUND(E29*U29,2)</f>
        <v>1.77</v>
      </c>
      <c r="W29" s="230"/>
      <c r="X29" s="230" t="s">
        <v>157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158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59" t="s">
        <v>619</v>
      </c>
      <c r="D30" s="247"/>
      <c r="E30" s="247"/>
      <c r="F30" s="247"/>
      <c r="G30" s="247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11"/>
      <c r="Z30" s="211"/>
      <c r="AA30" s="211"/>
      <c r="AB30" s="211"/>
      <c r="AC30" s="211"/>
      <c r="AD30" s="211"/>
      <c r="AE30" s="211"/>
      <c r="AF30" s="211"/>
      <c r="AG30" s="211" t="s">
        <v>175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8">
        <v>20</v>
      </c>
      <c r="B31" s="249" t="s">
        <v>620</v>
      </c>
      <c r="C31" s="260" t="s">
        <v>621</v>
      </c>
      <c r="D31" s="250" t="s">
        <v>239</v>
      </c>
      <c r="E31" s="251">
        <v>1</v>
      </c>
      <c r="F31" s="252"/>
      <c r="G31" s="253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1.201E-2</v>
      </c>
      <c r="O31" s="230">
        <f>ROUND(E31*N31,2)</f>
        <v>0.01</v>
      </c>
      <c r="P31" s="230">
        <v>0</v>
      </c>
      <c r="Q31" s="230">
        <f>ROUND(E31*P31,2)</f>
        <v>0</v>
      </c>
      <c r="R31" s="230"/>
      <c r="S31" s="230" t="s">
        <v>179</v>
      </c>
      <c r="T31" s="230" t="s">
        <v>180</v>
      </c>
      <c r="U31" s="230">
        <v>0</v>
      </c>
      <c r="V31" s="230">
        <f>ROUND(E31*U31,2)</f>
        <v>0</v>
      </c>
      <c r="W31" s="230"/>
      <c r="X31" s="230" t="s">
        <v>157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319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8">
        <v>21</v>
      </c>
      <c r="B32" s="249" t="s">
        <v>622</v>
      </c>
      <c r="C32" s="260" t="s">
        <v>623</v>
      </c>
      <c r="D32" s="250" t="s">
        <v>239</v>
      </c>
      <c r="E32" s="251">
        <v>1</v>
      </c>
      <c r="F32" s="252"/>
      <c r="G32" s="253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179</v>
      </c>
      <c r="T32" s="230" t="s">
        <v>180</v>
      </c>
      <c r="U32" s="230">
        <v>0</v>
      </c>
      <c r="V32" s="230">
        <f>ROUND(E32*U32,2)</f>
        <v>0</v>
      </c>
      <c r="W32" s="230"/>
      <c r="X32" s="230" t="s">
        <v>157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319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48">
        <v>22</v>
      </c>
      <c r="B33" s="249" t="s">
        <v>624</v>
      </c>
      <c r="C33" s="260" t="s">
        <v>625</v>
      </c>
      <c r="D33" s="250" t="s">
        <v>230</v>
      </c>
      <c r="E33" s="251">
        <v>1</v>
      </c>
      <c r="F33" s="252"/>
      <c r="G33" s="253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179</v>
      </c>
      <c r="T33" s="230" t="s">
        <v>180</v>
      </c>
      <c r="U33" s="230">
        <v>0</v>
      </c>
      <c r="V33" s="230">
        <f>ROUND(E33*U33,2)</f>
        <v>0</v>
      </c>
      <c r="W33" s="230"/>
      <c r="X33" s="230" t="s">
        <v>157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158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8">
        <v>23</v>
      </c>
      <c r="B34" s="249" t="s">
        <v>626</v>
      </c>
      <c r="C34" s="260" t="s">
        <v>627</v>
      </c>
      <c r="D34" s="250" t="s">
        <v>239</v>
      </c>
      <c r="E34" s="251">
        <v>1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179</v>
      </c>
      <c r="T34" s="230" t="s">
        <v>180</v>
      </c>
      <c r="U34" s="230">
        <v>0</v>
      </c>
      <c r="V34" s="230">
        <f>ROUND(E34*U34,2)</f>
        <v>0</v>
      </c>
      <c r="W34" s="230"/>
      <c r="X34" s="230" t="s">
        <v>157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319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8">
        <v>24</v>
      </c>
      <c r="B35" s="249" t="s">
        <v>624</v>
      </c>
      <c r="C35" s="260" t="s">
        <v>628</v>
      </c>
      <c r="D35" s="250" t="s">
        <v>230</v>
      </c>
      <c r="E35" s="251">
        <v>1</v>
      </c>
      <c r="F35" s="252"/>
      <c r="G35" s="253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179</v>
      </c>
      <c r="T35" s="230" t="s">
        <v>180</v>
      </c>
      <c r="U35" s="230">
        <v>0</v>
      </c>
      <c r="V35" s="230">
        <f>ROUND(E35*U35,2)</f>
        <v>0</v>
      </c>
      <c r="W35" s="230"/>
      <c r="X35" s="230" t="s">
        <v>225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226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48">
        <v>25</v>
      </c>
      <c r="B36" s="249" t="s">
        <v>629</v>
      </c>
      <c r="C36" s="260" t="s">
        <v>630</v>
      </c>
      <c r="D36" s="250" t="s">
        <v>239</v>
      </c>
      <c r="E36" s="251">
        <v>1</v>
      </c>
      <c r="F36" s="252"/>
      <c r="G36" s="253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1.8890000000000001E-2</v>
      </c>
      <c r="O36" s="230">
        <f>ROUND(E36*N36,2)</f>
        <v>0.02</v>
      </c>
      <c r="P36" s="230">
        <v>0</v>
      </c>
      <c r="Q36" s="230">
        <f>ROUND(E36*P36,2)</f>
        <v>0</v>
      </c>
      <c r="R36" s="230"/>
      <c r="S36" s="230" t="s">
        <v>179</v>
      </c>
      <c r="T36" s="230" t="s">
        <v>180</v>
      </c>
      <c r="U36" s="230">
        <v>0.97299999999999998</v>
      </c>
      <c r="V36" s="230">
        <f>ROUND(E36*U36,2)</f>
        <v>0.97</v>
      </c>
      <c r="W36" s="230"/>
      <c r="X36" s="230" t="s">
        <v>157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158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8">
        <v>26</v>
      </c>
      <c r="B37" s="249" t="s">
        <v>631</v>
      </c>
      <c r="C37" s="260" t="s">
        <v>632</v>
      </c>
      <c r="D37" s="250" t="s">
        <v>230</v>
      </c>
      <c r="E37" s="251">
        <v>1</v>
      </c>
      <c r="F37" s="252"/>
      <c r="G37" s="253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3.2000000000000003E-4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179</v>
      </c>
      <c r="T37" s="230" t="s">
        <v>180</v>
      </c>
      <c r="U37" s="230">
        <v>0</v>
      </c>
      <c r="V37" s="230">
        <f>ROUND(E37*U37,2)</f>
        <v>0</v>
      </c>
      <c r="W37" s="230"/>
      <c r="X37" s="230" t="s">
        <v>225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226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48">
        <v>27</v>
      </c>
      <c r="B38" s="249" t="s">
        <v>633</v>
      </c>
      <c r="C38" s="260" t="s">
        <v>634</v>
      </c>
      <c r="D38" s="250" t="s">
        <v>230</v>
      </c>
      <c r="E38" s="251">
        <v>1</v>
      </c>
      <c r="F38" s="252"/>
      <c r="G38" s="253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179</v>
      </c>
      <c r="T38" s="230" t="s">
        <v>180</v>
      </c>
      <c r="U38" s="230">
        <v>0</v>
      </c>
      <c r="V38" s="230">
        <f>ROUND(E38*U38,2)</f>
        <v>0</v>
      </c>
      <c r="W38" s="230"/>
      <c r="X38" s="230" t="s">
        <v>157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319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48">
        <v>28</v>
      </c>
      <c r="B39" s="249" t="s">
        <v>635</v>
      </c>
      <c r="C39" s="260" t="s">
        <v>636</v>
      </c>
      <c r="D39" s="250" t="s">
        <v>230</v>
      </c>
      <c r="E39" s="251">
        <v>1</v>
      </c>
      <c r="F39" s="252"/>
      <c r="G39" s="253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179</v>
      </c>
      <c r="T39" s="230" t="s">
        <v>180</v>
      </c>
      <c r="U39" s="230">
        <v>0</v>
      </c>
      <c r="V39" s="230">
        <f>ROUND(E39*U39,2)</f>
        <v>0</v>
      </c>
      <c r="W39" s="230"/>
      <c r="X39" s="230" t="s">
        <v>157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319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8">
        <v>29</v>
      </c>
      <c r="B40" s="249" t="s">
        <v>637</v>
      </c>
      <c r="C40" s="260" t="s">
        <v>638</v>
      </c>
      <c r="D40" s="250" t="s">
        <v>230</v>
      </c>
      <c r="E40" s="251">
        <v>1</v>
      </c>
      <c r="F40" s="252"/>
      <c r="G40" s="253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179</v>
      </c>
      <c r="T40" s="230" t="s">
        <v>180</v>
      </c>
      <c r="U40" s="230">
        <v>0</v>
      </c>
      <c r="V40" s="230">
        <f>ROUND(E40*U40,2)</f>
        <v>0</v>
      </c>
      <c r="W40" s="230"/>
      <c r="X40" s="230" t="s">
        <v>157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319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48">
        <v>30</v>
      </c>
      <c r="B41" s="249" t="s">
        <v>639</v>
      </c>
      <c r="C41" s="260" t="s">
        <v>640</v>
      </c>
      <c r="D41" s="250" t="s">
        <v>230</v>
      </c>
      <c r="E41" s="251">
        <v>1</v>
      </c>
      <c r="F41" s="252"/>
      <c r="G41" s="253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179</v>
      </c>
      <c r="T41" s="230" t="s">
        <v>180</v>
      </c>
      <c r="U41" s="230">
        <v>0</v>
      </c>
      <c r="V41" s="230">
        <f>ROUND(E41*U41,2)</f>
        <v>0</v>
      </c>
      <c r="W41" s="230"/>
      <c r="X41" s="230" t="s">
        <v>362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363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8">
        <v>31</v>
      </c>
      <c r="B42" s="249" t="s">
        <v>641</v>
      </c>
      <c r="C42" s="260" t="s">
        <v>642</v>
      </c>
      <c r="D42" s="250" t="s">
        <v>230</v>
      </c>
      <c r="E42" s="251">
        <v>1</v>
      </c>
      <c r="F42" s="252"/>
      <c r="G42" s="253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179</v>
      </c>
      <c r="T42" s="230" t="s">
        <v>180</v>
      </c>
      <c r="U42" s="230">
        <v>0</v>
      </c>
      <c r="V42" s="230">
        <f>ROUND(E42*U42,2)</f>
        <v>0</v>
      </c>
      <c r="W42" s="230"/>
      <c r="X42" s="230" t="s">
        <v>157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319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8">
        <v>32</v>
      </c>
      <c r="B43" s="249" t="s">
        <v>643</v>
      </c>
      <c r="C43" s="260" t="s">
        <v>644</v>
      </c>
      <c r="D43" s="250" t="s">
        <v>230</v>
      </c>
      <c r="E43" s="251">
        <v>1</v>
      </c>
      <c r="F43" s="252"/>
      <c r="G43" s="253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179</v>
      </c>
      <c r="T43" s="230" t="s">
        <v>180</v>
      </c>
      <c r="U43" s="230">
        <v>0</v>
      </c>
      <c r="V43" s="230">
        <f>ROUND(E43*U43,2)</f>
        <v>0</v>
      </c>
      <c r="W43" s="230"/>
      <c r="X43" s="230" t="s">
        <v>157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319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8">
        <v>33</v>
      </c>
      <c r="B44" s="249" t="s">
        <v>645</v>
      </c>
      <c r="C44" s="260" t="s">
        <v>646</v>
      </c>
      <c r="D44" s="250" t="s">
        <v>230</v>
      </c>
      <c r="E44" s="251">
        <v>1</v>
      </c>
      <c r="F44" s="252"/>
      <c r="G44" s="253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179</v>
      </c>
      <c r="T44" s="230" t="s">
        <v>180</v>
      </c>
      <c r="U44" s="230">
        <v>0</v>
      </c>
      <c r="V44" s="230">
        <f>ROUND(E44*U44,2)</f>
        <v>0</v>
      </c>
      <c r="W44" s="230"/>
      <c r="X44" s="230" t="s">
        <v>157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319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8">
        <v>34</v>
      </c>
      <c r="B45" s="249" t="s">
        <v>647</v>
      </c>
      <c r="C45" s="260" t="s">
        <v>648</v>
      </c>
      <c r="D45" s="250" t="s">
        <v>0</v>
      </c>
      <c r="E45" s="251">
        <v>443.83600000000001</v>
      </c>
      <c r="F45" s="252"/>
      <c r="G45" s="253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179</v>
      </c>
      <c r="T45" s="230" t="s">
        <v>180</v>
      </c>
      <c r="U45" s="230">
        <v>0</v>
      </c>
      <c r="V45" s="230">
        <f>ROUND(E45*U45,2)</f>
        <v>0</v>
      </c>
      <c r="W45" s="230"/>
      <c r="X45" s="230" t="s">
        <v>157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319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35" t="s">
        <v>150</v>
      </c>
      <c r="B46" s="236" t="s">
        <v>102</v>
      </c>
      <c r="C46" s="256" t="s">
        <v>103</v>
      </c>
      <c r="D46" s="237"/>
      <c r="E46" s="238"/>
      <c r="F46" s="239"/>
      <c r="G46" s="240">
        <f>SUMIF(AG47:AG57,"&lt;&gt;NOR",G47:G57)</f>
        <v>0</v>
      </c>
      <c r="H46" s="234"/>
      <c r="I46" s="234">
        <f>SUM(I47:I57)</f>
        <v>0</v>
      </c>
      <c r="J46" s="234"/>
      <c r="K46" s="234">
        <f>SUM(K47:K57)</f>
        <v>0</v>
      </c>
      <c r="L46" s="234"/>
      <c r="M46" s="234">
        <f>SUM(M47:M57)</f>
        <v>0</v>
      </c>
      <c r="N46" s="234"/>
      <c r="O46" s="234">
        <f>SUM(O47:O57)</f>
        <v>0.02</v>
      </c>
      <c r="P46" s="234"/>
      <c r="Q46" s="234">
        <f>SUM(Q47:Q57)</f>
        <v>0</v>
      </c>
      <c r="R46" s="234"/>
      <c r="S46" s="234"/>
      <c r="T46" s="234"/>
      <c r="U46" s="234"/>
      <c r="V46" s="234">
        <f>SUM(V47:V57)</f>
        <v>0.99</v>
      </c>
      <c r="W46" s="234"/>
      <c r="X46" s="234"/>
      <c r="AG46" t="s">
        <v>151</v>
      </c>
    </row>
    <row r="47" spans="1:60" ht="22.5" outlineLevel="1" x14ac:dyDescent="0.2">
      <c r="A47" s="248">
        <v>35</v>
      </c>
      <c r="B47" s="249" t="s">
        <v>649</v>
      </c>
      <c r="C47" s="260" t="s">
        <v>650</v>
      </c>
      <c r="D47" s="250" t="s">
        <v>230</v>
      </c>
      <c r="E47" s="251">
        <v>1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1.66E-2</v>
      </c>
      <c r="O47" s="230">
        <f>ROUND(E47*N47,2)</f>
        <v>0.02</v>
      </c>
      <c r="P47" s="230">
        <v>0</v>
      </c>
      <c r="Q47" s="230">
        <f>ROUND(E47*P47,2)</f>
        <v>0</v>
      </c>
      <c r="R47" s="230"/>
      <c r="S47" s="230" t="s">
        <v>179</v>
      </c>
      <c r="T47" s="230" t="s">
        <v>180</v>
      </c>
      <c r="U47" s="230">
        <v>0.98799999999999999</v>
      </c>
      <c r="V47" s="230">
        <f>ROUND(E47*U47,2)</f>
        <v>0.99</v>
      </c>
      <c r="W47" s="230"/>
      <c r="X47" s="230" t="s">
        <v>157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319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8">
        <v>36</v>
      </c>
      <c r="B48" s="249" t="s">
        <v>639</v>
      </c>
      <c r="C48" s="260" t="s">
        <v>651</v>
      </c>
      <c r="D48" s="250" t="s">
        <v>230</v>
      </c>
      <c r="E48" s="251">
        <v>1</v>
      </c>
      <c r="F48" s="252"/>
      <c r="G48" s="253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179</v>
      </c>
      <c r="T48" s="230" t="s">
        <v>180</v>
      </c>
      <c r="U48" s="230">
        <v>0</v>
      </c>
      <c r="V48" s="230">
        <f>ROUND(E48*U48,2)</f>
        <v>0</v>
      </c>
      <c r="W48" s="230"/>
      <c r="X48" s="230" t="s">
        <v>362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363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8">
        <v>37</v>
      </c>
      <c r="B49" s="249" t="s">
        <v>652</v>
      </c>
      <c r="C49" s="260" t="s">
        <v>653</v>
      </c>
      <c r="D49" s="250" t="s">
        <v>230</v>
      </c>
      <c r="E49" s="251">
        <v>4</v>
      </c>
      <c r="F49" s="252"/>
      <c r="G49" s="253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179</v>
      </c>
      <c r="T49" s="230" t="s">
        <v>180</v>
      </c>
      <c r="U49" s="230">
        <v>0</v>
      </c>
      <c r="V49" s="230">
        <f>ROUND(E49*U49,2)</f>
        <v>0</v>
      </c>
      <c r="W49" s="230"/>
      <c r="X49" s="230" t="s">
        <v>157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319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8">
        <v>38</v>
      </c>
      <c r="B50" s="249" t="s">
        <v>639</v>
      </c>
      <c r="C50" s="260" t="s">
        <v>654</v>
      </c>
      <c r="D50" s="250" t="s">
        <v>230</v>
      </c>
      <c r="E50" s="251">
        <v>1</v>
      </c>
      <c r="F50" s="252"/>
      <c r="G50" s="253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179</v>
      </c>
      <c r="T50" s="230" t="s">
        <v>180</v>
      </c>
      <c r="U50" s="230">
        <v>0</v>
      </c>
      <c r="V50" s="230">
        <f>ROUND(E50*U50,2)</f>
        <v>0</v>
      </c>
      <c r="W50" s="230"/>
      <c r="X50" s="230" t="s">
        <v>362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363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8">
        <v>39</v>
      </c>
      <c r="B51" s="249" t="s">
        <v>655</v>
      </c>
      <c r="C51" s="260" t="s">
        <v>656</v>
      </c>
      <c r="D51" s="250" t="s">
        <v>173</v>
      </c>
      <c r="E51" s="251">
        <v>2</v>
      </c>
      <c r="F51" s="252"/>
      <c r="G51" s="253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179</v>
      </c>
      <c r="T51" s="230" t="s">
        <v>180</v>
      </c>
      <c r="U51" s="230">
        <v>0</v>
      </c>
      <c r="V51" s="230">
        <f>ROUND(E51*U51,2)</f>
        <v>0</v>
      </c>
      <c r="W51" s="230"/>
      <c r="X51" s="230" t="s">
        <v>157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319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48">
        <v>40</v>
      </c>
      <c r="B52" s="249" t="s">
        <v>657</v>
      </c>
      <c r="C52" s="260" t="s">
        <v>658</v>
      </c>
      <c r="D52" s="250" t="s">
        <v>173</v>
      </c>
      <c r="E52" s="251">
        <v>2</v>
      </c>
      <c r="F52" s="252"/>
      <c r="G52" s="253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179</v>
      </c>
      <c r="T52" s="230" t="s">
        <v>180</v>
      </c>
      <c r="U52" s="230">
        <v>0</v>
      </c>
      <c r="V52" s="230">
        <f>ROUND(E52*U52,2)</f>
        <v>0</v>
      </c>
      <c r="W52" s="230"/>
      <c r="X52" s="230" t="s">
        <v>157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319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8">
        <v>41</v>
      </c>
      <c r="B53" s="249" t="s">
        <v>59</v>
      </c>
      <c r="C53" s="260" t="s">
        <v>659</v>
      </c>
      <c r="D53" s="250" t="s">
        <v>239</v>
      </c>
      <c r="E53" s="251">
        <v>1</v>
      </c>
      <c r="F53" s="252"/>
      <c r="G53" s="253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179</v>
      </c>
      <c r="T53" s="230" t="s">
        <v>180</v>
      </c>
      <c r="U53" s="230">
        <v>0</v>
      </c>
      <c r="V53" s="230">
        <f>ROUND(E53*U53,2)</f>
        <v>0</v>
      </c>
      <c r="W53" s="230"/>
      <c r="X53" s="230" t="s">
        <v>225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325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8">
        <v>42</v>
      </c>
      <c r="B54" s="249" t="s">
        <v>61</v>
      </c>
      <c r="C54" s="260" t="s">
        <v>660</v>
      </c>
      <c r="D54" s="250" t="s">
        <v>462</v>
      </c>
      <c r="E54" s="251">
        <v>3</v>
      </c>
      <c r="F54" s="252"/>
      <c r="G54" s="253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179</v>
      </c>
      <c r="T54" s="230" t="s">
        <v>180</v>
      </c>
      <c r="U54" s="230">
        <v>0</v>
      </c>
      <c r="V54" s="230">
        <f>ROUND(E54*U54,2)</f>
        <v>0</v>
      </c>
      <c r="W54" s="230"/>
      <c r="X54" s="230" t="s">
        <v>157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158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8">
        <v>43</v>
      </c>
      <c r="B55" s="249" t="s">
        <v>661</v>
      </c>
      <c r="C55" s="260" t="s">
        <v>662</v>
      </c>
      <c r="D55" s="250" t="s">
        <v>239</v>
      </c>
      <c r="E55" s="251">
        <v>1</v>
      </c>
      <c r="F55" s="252"/>
      <c r="G55" s="253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179</v>
      </c>
      <c r="T55" s="230" t="s">
        <v>180</v>
      </c>
      <c r="U55" s="230">
        <v>0</v>
      </c>
      <c r="V55" s="230">
        <f>ROUND(E55*U55,2)</f>
        <v>0</v>
      </c>
      <c r="W55" s="230"/>
      <c r="X55" s="230" t="s">
        <v>157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158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8">
        <v>44</v>
      </c>
      <c r="B56" s="249" t="s">
        <v>663</v>
      </c>
      <c r="C56" s="260" t="s">
        <v>664</v>
      </c>
      <c r="D56" s="250" t="s">
        <v>239</v>
      </c>
      <c r="E56" s="251">
        <v>1</v>
      </c>
      <c r="F56" s="252"/>
      <c r="G56" s="253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179</v>
      </c>
      <c r="T56" s="230" t="s">
        <v>180</v>
      </c>
      <c r="U56" s="230">
        <v>0</v>
      </c>
      <c r="V56" s="230">
        <f>ROUND(E56*U56,2)</f>
        <v>0</v>
      </c>
      <c r="W56" s="230"/>
      <c r="X56" s="230" t="s">
        <v>157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158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8">
        <v>45</v>
      </c>
      <c r="B57" s="249" t="s">
        <v>665</v>
      </c>
      <c r="C57" s="260" t="s">
        <v>666</v>
      </c>
      <c r="D57" s="250" t="s">
        <v>0</v>
      </c>
      <c r="E57" s="251">
        <v>312.70999999999998</v>
      </c>
      <c r="F57" s="252"/>
      <c r="G57" s="253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179</v>
      </c>
      <c r="T57" s="230" t="s">
        <v>180</v>
      </c>
      <c r="U57" s="230">
        <v>0</v>
      </c>
      <c r="V57" s="230">
        <f>ROUND(E57*U57,2)</f>
        <v>0</v>
      </c>
      <c r="W57" s="230"/>
      <c r="X57" s="230" t="s">
        <v>157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319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x14ac:dyDescent="0.2">
      <c r="A58" s="235" t="s">
        <v>150</v>
      </c>
      <c r="B58" s="236" t="s">
        <v>118</v>
      </c>
      <c r="C58" s="256" t="s">
        <v>119</v>
      </c>
      <c r="D58" s="237"/>
      <c r="E58" s="238"/>
      <c r="F58" s="239"/>
      <c r="G58" s="240">
        <f>SUMIF(AG59:AG59,"&lt;&gt;NOR",G59:G59)</f>
        <v>0</v>
      </c>
      <c r="H58" s="234"/>
      <c r="I58" s="234">
        <f>SUM(I59:I59)</f>
        <v>0</v>
      </c>
      <c r="J58" s="234"/>
      <c r="K58" s="234">
        <f>SUM(K59:K59)</f>
        <v>0</v>
      </c>
      <c r="L58" s="234"/>
      <c r="M58" s="234">
        <f>SUM(M59:M59)</f>
        <v>0</v>
      </c>
      <c r="N58" s="234"/>
      <c r="O58" s="234">
        <f>SUM(O59:O59)</f>
        <v>0</v>
      </c>
      <c r="P58" s="234"/>
      <c r="Q58" s="234">
        <f>SUM(Q59:Q59)</f>
        <v>0</v>
      </c>
      <c r="R58" s="234"/>
      <c r="S58" s="234"/>
      <c r="T58" s="234"/>
      <c r="U58" s="234"/>
      <c r="V58" s="234">
        <f>SUM(V59:V59)</f>
        <v>0</v>
      </c>
      <c r="W58" s="234"/>
      <c r="X58" s="234"/>
      <c r="AG58" t="s">
        <v>151</v>
      </c>
    </row>
    <row r="59" spans="1:60" ht="22.5" outlineLevel="1" x14ac:dyDescent="0.2">
      <c r="A59" s="248">
        <v>46</v>
      </c>
      <c r="B59" s="249" t="s">
        <v>667</v>
      </c>
      <c r="C59" s="260" t="s">
        <v>668</v>
      </c>
      <c r="D59" s="250" t="s">
        <v>230</v>
      </c>
      <c r="E59" s="251">
        <v>2</v>
      </c>
      <c r="F59" s="252"/>
      <c r="G59" s="253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179</v>
      </c>
      <c r="T59" s="230" t="s">
        <v>180</v>
      </c>
      <c r="U59" s="230">
        <v>0</v>
      </c>
      <c r="V59" s="230">
        <f>ROUND(E59*U59,2)</f>
        <v>0</v>
      </c>
      <c r="W59" s="230"/>
      <c r="X59" s="230" t="s">
        <v>157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158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">
      <c r="A60" s="235" t="s">
        <v>150</v>
      </c>
      <c r="B60" s="236" t="s">
        <v>77</v>
      </c>
      <c r="C60" s="256" t="s">
        <v>78</v>
      </c>
      <c r="D60" s="237"/>
      <c r="E60" s="238"/>
      <c r="F60" s="239"/>
      <c r="G60" s="240">
        <f>SUMIF(AG61:AG64,"&lt;&gt;NOR",G61:G64)</f>
        <v>0</v>
      </c>
      <c r="H60" s="234"/>
      <c r="I60" s="234">
        <f>SUM(I61:I64)</f>
        <v>0</v>
      </c>
      <c r="J60" s="234"/>
      <c r="K60" s="234">
        <f>SUM(K61:K64)</f>
        <v>0</v>
      </c>
      <c r="L60" s="234"/>
      <c r="M60" s="234">
        <f>SUM(M61:M64)</f>
        <v>0</v>
      </c>
      <c r="N60" s="234"/>
      <c r="O60" s="234">
        <f>SUM(O61:O64)</f>
        <v>0</v>
      </c>
      <c r="P60" s="234"/>
      <c r="Q60" s="234">
        <f>SUM(Q61:Q64)</f>
        <v>0</v>
      </c>
      <c r="R60" s="234"/>
      <c r="S60" s="234"/>
      <c r="T60" s="234"/>
      <c r="U60" s="234"/>
      <c r="V60" s="234">
        <f>SUM(V61:V64)</f>
        <v>0</v>
      </c>
      <c r="W60" s="234"/>
      <c r="X60" s="234"/>
      <c r="AG60" t="s">
        <v>151</v>
      </c>
    </row>
    <row r="61" spans="1:60" ht="22.5" outlineLevel="1" x14ac:dyDescent="0.2">
      <c r="A61" s="248">
        <v>47</v>
      </c>
      <c r="B61" s="249" t="s">
        <v>498</v>
      </c>
      <c r="C61" s="260" t="s">
        <v>669</v>
      </c>
      <c r="D61" s="250" t="s">
        <v>239</v>
      </c>
      <c r="E61" s="251">
        <v>1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179</v>
      </c>
      <c r="T61" s="230" t="s">
        <v>180</v>
      </c>
      <c r="U61" s="230">
        <v>0</v>
      </c>
      <c r="V61" s="230">
        <f>ROUND(E61*U61,2)</f>
        <v>0</v>
      </c>
      <c r="W61" s="230"/>
      <c r="X61" s="230" t="s">
        <v>225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446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8">
        <v>48</v>
      </c>
      <c r="B62" s="249" t="s">
        <v>670</v>
      </c>
      <c r="C62" s="260" t="s">
        <v>671</v>
      </c>
      <c r="D62" s="250" t="s">
        <v>239</v>
      </c>
      <c r="E62" s="251">
        <v>1</v>
      </c>
      <c r="F62" s="252"/>
      <c r="G62" s="253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179</v>
      </c>
      <c r="T62" s="230" t="s">
        <v>180</v>
      </c>
      <c r="U62" s="230">
        <v>0</v>
      </c>
      <c r="V62" s="230">
        <f>ROUND(E62*U62,2)</f>
        <v>0</v>
      </c>
      <c r="W62" s="230"/>
      <c r="X62" s="230" t="s">
        <v>225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446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8">
        <v>49</v>
      </c>
      <c r="B63" s="249" t="s">
        <v>672</v>
      </c>
      <c r="C63" s="260" t="s">
        <v>673</v>
      </c>
      <c r="D63" s="250" t="s">
        <v>239</v>
      </c>
      <c r="E63" s="251">
        <v>1</v>
      </c>
      <c r="F63" s="252"/>
      <c r="G63" s="253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179</v>
      </c>
      <c r="T63" s="230" t="s">
        <v>180</v>
      </c>
      <c r="U63" s="230">
        <v>0</v>
      </c>
      <c r="V63" s="230">
        <f>ROUND(E63*U63,2)</f>
        <v>0</v>
      </c>
      <c r="W63" s="230"/>
      <c r="X63" s="230" t="s">
        <v>157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158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22.5" outlineLevel="1" x14ac:dyDescent="0.2">
      <c r="A64" s="241">
        <v>50</v>
      </c>
      <c r="B64" s="242" t="s">
        <v>674</v>
      </c>
      <c r="C64" s="257" t="s">
        <v>675</v>
      </c>
      <c r="D64" s="243" t="s">
        <v>239</v>
      </c>
      <c r="E64" s="244">
        <v>1</v>
      </c>
      <c r="F64" s="245"/>
      <c r="G64" s="246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15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/>
      <c r="S64" s="230" t="s">
        <v>179</v>
      </c>
      <c r="T64" s="230" t="s">
        <v>180</v>
      </c>
      <c r="U64" s="230">
        <v>0</v>
      </c>
      <c r="V64" s="230">
        <f>ROUND(E64*U64,2)</f>
        <v>0</v>
      </c>
      <c r="W64" s="230"/>
      <c r="X64" s="230" t="s">
        <v>157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158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33" x14ac:dyDescent="0.2">
      <c r="A65" s="3"/>
      <c r="B65" s="4"/>
      <c r="C65" s="261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AE65">
        <v>15</v>
      </c>
      <c r="AF65">
        <v>21</v>
      </c>
      <c r="AG65" t="s">
        <v>137</v>
      </c>
    </row>
    <row r="66" spans="1:33" x14ac:dyDescent="0.2">
      <c r="A66" s="214"/>
      <c r="B66" s="215" t="s">
        <v>31</v>
      </c>
      <c r="C66" s="262"/>
      <c r="D66" s="216"/>
      <c r="E66" s="217"/>
      <c r="F66" s="217"/>
      <c r="G66" s="255">
        <f>G8+G17+G28+G46+G58+G60</f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E66">
        <f>SUMIF(L7:L64,AE65,G7:G64)</f>
        <v>0</v>
      </c>
      <c r="AF66">
        <f>SUMIF(L7:L64,AF65,G7:G64)</f>
        <v>0</v>
      </c>
      <c r="AG66" t="s">
        <v>454</v>
      </c>
    </row>
    <row r="67" spans="1:33" x14ac:dyDescent="0.2">
      <c r="A67" s="3"/>
      <c r="B67" s="4"/>
      <c r="C67" s="261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A68" s="3"/>
      <c r="B68" s="4"/>
      <c r="C68" s="261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A69" s="218" t="s">
        <v>455</v>
      </c>
      <c r="B69" s="218"/>
      <c r="C69" s="263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33" x14ac:dyDescent="0.2">
      <c r="A70" s="219"/>
      <c r="B70" s="220"/>
      <c r="C70" s="264"/>
      <c r="D70" s="220"/>
      <c r="E70" s="220"/>
      <c r="F70" s="220"/>
      <c r="G70" s="221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G70" t="s">
        <v>456</v>
      </c>
    </row>
    <row r="71" spans="1:33" x14ac:dyDescent="0.2">
      <c r="A71" s="222"/>
      <c r="B71" s="223"/>
      <c r="C71" s="265"/>
      <c r="D71" s="223"/>
      <c r="E71" s="223"/>
      <c r="F71" s="223"/>
      <c r="G71" s="224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33" x14ac:dyDescent="0.2">
      <c r="A72" s="222"/>
      <c r="B72" s="223"/>
      <c r="C72" s="265"/>
      <c r="D72" s="223"/>
      <c r="E72" s="223"/>
      <c r="F72" s="223"/>
      <c r="G72" s="224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33" x14ac:dyDescent="0.2">
      <c r="A73" s="222"/>
      <c r="B73" s="223"/>
      <c r="C73" s="265"/>
      <c r="D73" s="223"/>
      <c r="E73" s="223"/>
      <c r="F73" s="223"/>
      <c r="G73" s="224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33" x14ac:dyDescent="0.2">
      <c r="A74" s="225"/>
      <c r="B74" s="226"/>
      <c r="C74" s="266"/>
      <c r="D74" s="226"/>
      <c r="E74" s="226"/>
      <c r="F74" s="226"/>
      <c r="G74" s="227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33" x14ac:dyDescent="0.2">
      <c r="A75" s="3"/>
      <c r="B75" s="4"/>
      <c r="C75" s="261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33" x14ac:dyDescent="0.2">
      <c r="C76" s="267"/>
      <c r="D76" s="10"/>
      <c r="AG76" t="s">
        <v>457</v>
      </c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7">
    <mergeCell ref="A1:G1"/>
    <mergeCell ref="C2:G2"/>
    <mergeCell ref="C3:G3"/>
    <mergeCell ref="C4:G4"/>
    <mergeCell ref="A69:C69"/>
    <mergeCell ref="A70:G74"/>
    <mergeCell ref="C30:G3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2019-03-19T12:27:02Z</cp:lastPrinted>
  <dcterms:created xsi:type="dcterms:W3CDTF">2009-04-08T07:15:50Z</dcterms:created>
  <dcterms:modified xsi:type="dcterms:W3CDTF">2020-11-11T13:59:46Z</dcterms:modified>
</cp:coreProperties>
</file>